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eanneret\CloudStation\SOU des écoles\Vide greniers\"/>
    </mc:Choice>
  </mc:AlternateContent>
  <bookViews>
    <workbookView xWindow="0" yWindow="0" windowWidth="23040" windowHeight="8412" tabRatio="844" activeTab="2"/>
  </bookViews>
  <sheets>
    <sheet name="planning vendredi" sheetId="13" r:id="rId1"/>
    <sheet name="planning samedi" sheetId="4" r:id="rId2"/>
    <sheet name="planning dimanche" sheetId="14" r:id="rId3"/>
    <sheet name="planning lundi" sheetId="9" r:id="rId4"/>
    <sheet name="tâches à répartir sur planning" sheetId="10" state="hidden" r:id="rId5"/>
    <sheet name="Liste des tâches" sheetId="5" r:id="rId6"/>
    <sheet name="Matériel nécessaire" sheetId="12" r:id="rId7"/>
  </sheets>
  <definedNames>
    <definedName name="_xlnm._FilterDatabase" localSheetId="6" hidden="1">'Matériel nécessaire'!$A$1:$AF$48</definedName>
    <definedName name="_xlnm.Print_Area" localSheetId="2">'planning dimanche'!$A$1:$Q$125</definedName>
    <definedName name="_xlnm.Print_Area" localSheetId="1">'planning samedi'!$A$1:$K$63</definedName>
  </definedNames>
  <calcPr calcId="152511"/>
</workbook>
</file>

<file path=xl/calcChain.xml><?xml version="1.0" encoding="utf-8"?>
<calcChain xmlns="http://schemas.openxmlformats.org/spreadsheetml/2006/main">
  <c r="I45" i="5" l="1"/>
  <c r="J45" i="5" s="1"/>
  <c r="AB2" i="12" l="1"/>
  <c r="AA2" i="12"/>
  <c r="Z2" i="12"/>
  <c r="X2" i="12"/>
  <c r="W2" i="12"/>
  <c r="V2" i="12"/>
  <c r="U2" i="12"/>
  <c r="T2" i="12"/>
  <c r="S2" i="12"/>
  <c r="R2" i="12"/>
  <c r="Q2" i="12"/>
  <c r="P2" i="12"/>
  <c r="N2" i="12"/>
  <c r="M2" i="12"/>
  <c r="L2" i="12"/>
  <c r="K2" i="12"/>
  <c r="J2" i="12"/>
  <c r="H2" i="12"/>
  <c r="G2" i="12"/>
  <c r="F2" i="12"/>
  <c r="E2" i="12"/>
  <c r="C2" i="12"/>
  <c r="I46" i="5" l="1"/>
  <c r="J46" i="5" s="1"/>
  <c r="I34" i="5"/>
  <c r="J34" i="5"/>
  <c r="I35" i="5"/>
  <c r="J35" i="5"/>
  <c r="I3" i="5"/>
  <c r="J3" i="5" s="1"/>
  <c r="I6" i="5"/>
  <c r="J6" i="5" s="1"/>
  <c r="I5" i="5"/>
  <c r="J5" i="5" s="1"/>
  <c r="J8" i="5" l="1"/>
  <c r="A3" i="10" l="1"/>
  <c r="A4" i="10" l="1"/>
  <c r="B4" i="10" s="1"/>
  <c r="A5" i="10"/>
  <c r="B5" i="10" s="1"/>
  <c r="A6" i="10"/>
  <c r="D6" i="10" s="1"/>
  <c r="A7" i="10"/>
  <c r="B7" i="10" s="1"/>
  <c r="A8" i="10"/>
  <c r="B8" i="10" s="1"/>
  <c r="A9" i="10"/>
  <c r="B9" i="10" s="1"/>
  <c r="A10" i="10"/>
  <c r="D10" i="10" s="1"/>
  <c r="A11" i="10"/>
  <c r="B11" i="10" s="1"/>
  <c r="A12" i="10"/>
  <c r="B12" i="10" s="1"/>
  <c r="A13" i="10"/>
  <c r="B13" i="10" s="1"/>
  <c r="A14" i="10"/>
  <c r="D14" i="10" s="1"/>
  <c r="A15" i="10"/>
  <c r="B15" i="10" s="1"/>
  <c r="A16" i="10"/>
  <c r="B16" i="10" s="1"/>
  <c r="A17" i="10"/>
  <c r="B17" i="10" s="1"/>
  <c r="A18" i="10"/>
  <c r="B18" i="10" s="1"/>
  <c r="A19" i="10"/>
  <c r="B19" i="10" s="1"/>
  <c r="A20" i="10"/>
  <c r="D20" i="10" s="1"/>
  <c r="A21" i="10"/>
  <c r="D21" i="10" s="1"/>
  <c r="A22" i="10"/>
  <c r="B22" i="10" s="1"/>
  <c r="A23" i="10"/>
  <c r="B23" i="10" s="1"/>
  <c r="A24" i="10"/>
  <c r="D24" i="10" s="1"/>
  <c r="A25" i="10"/>
  <c r="D25" i="10" s="1"/>
  <c r="A26" i="10"/>
  <c r="B26" i="10" s="1"/>
  <c r="A27" i="10"/>
  <c r="B27" i="10" s="1"/>
  <c r="A28" i="10"/>
  <c r="D28" i="10" s="1"/>
  <c r="A29" i="10"/>
  <c r="D29" i="10" s="1"/>
  <c r="A30" i="10"/>
  <c r="B30" i="10" s="1"/>
  <c r="A31" i="10"/>
  <c r="B31" i="10" s="1"/>
  <c r="A32" i="10"/>
  <c r="B32" i="10" s="1"/>
  <c r="A33" i="10"/>
  <c r="B33" i="10" s="1"/>
  <c r="A34" i="10"/>
  <c r="D34" i="10" s="1"/>
  <c r="A35" i="10"/>
  <c r="B35" i="10" s="1"/>
  <c r="A36" i="10"/>
  <c r="B36" i="10" s="1"/>
  <c r="A37" i="10"/>
  <c r="B37" i="10" s="1"/>
  <c r="A38" i="10"/>
  <c r="D38" i="10" s="1"/>
  <c r="A39" i="10"/>
  <c r="B39" i="10" s="1"/>
  <c r="A40" i="10"/>
  <c r="B40" i="10" s="1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D30" i="10" l="1"/>
  <c r="D18" i="10"/>
  <c r="B34" i="10"/>
  <c r="D11" i="10"/>
  <c r="D22" i="10"/>
  <c r="D15" i="10"/>
  <c r="D7" i="10"/>
  <c r="B38" i="10"/>
  <c r="D26" i="10"/>
  <c r="D40" i="10"/>
  <c r="D36" i="10"/>
  <c r="D32" i="10"/>
  <c r="B29" i="10"/>
  <c r="B25" i="10"/>
  <c r="B21" i="10"/>
  <c r="D35" i="10"/>
  <c r="B28" i="10"/>
  <c r="B24" i="10"/>
  <c r="B20" i="10"/>
  <c r="D16" i="10"/>
  <c r="D12" i="10"/>
  <c r="D8" i="10"/>
  <c r="D4" i="10"/>
  <c r="D39" i="10"/>
  <c r="B14" i="10"/>
  <c r="B10" i="10"/>
  <c r="B6" i="10"/>
  <c r="D37" i="10"/>
  <c r="D33" i="10"/>
  <c r="D31" i="10"/>
  <c r="D27" i="10"/>
  <c r="D23" i="10"/>
  <c r="D19" i="10"/>
  <c r="D17" i="10"/>
  <c r="D13" i="10"/>
  <c r="D9" i="10"/>
  <c r="D5" i="10"/>
  <c r="I12" i="5"/>
  <c r="A87" i="10"/>
  <c r="A88" i="10"/>
  <c r="B3" i="10" l="1"/>
  <c r="D3" i="10"/>
  <c r="J12" i="5" l="1"/>
  <c r="J20" i="5"/>
  <c r="I19" i="5"/>
  <c r="J19" i="5" s="1"/>
  <c r="I4" i="5"/>
  <c r="J4" i="5" s="1"/>
  <c r="I16" i="5"/>
  <c r="J16" i="5" s="1"/>
  <c r="I15" i="5"/>
  <c r="J15" i="5" s="1"/>
  <c r="I9" i="5"/>
  <c r="J9" i="5" s="1"/>
  <c r="I47" i="5"/>
  <c r="J47" i="5" s="1"/>
  <c r="I44" i="5"/>
  <c r="J44" i="5" s="1"/>
  <c r="I41" i="5"/>
  <c r="J41" i="5" s="1"/>
  <c r="I40" i="5"/>
  <c r="J40" i="5" s="1"/>
  <c r="I43" i="5"/>
  <c r="J43" i="5" s="1"/>
  <c r="I42" i="5"/>
  <c r="J42" i="5" s="1"/>
  <c r="I48" i="5"/>
  <c r="J48" i="5" s="1"/>
  <c r="I27" i="5"/>
  <c r="J27" i="5" s="1"/>
  <c r="I24" i="5"/>
  <c r="J24" i="5" s="1"/>
  <c r="I38" i="5"/>
  <c r="J38" i="5" s="1"/>
  <c r="I17" i="5"/>
  <c r="J17" i="5" s="1"/>
  <c r="I18" i="5"/>
  <c r="J18" i="5" s="1"/>
  <c r="I7" i="5"/>
  <c r="J7" i="5" s="1"/>
  <c r="I14" i="5"/>
  <c r="J14" i="5" s="1"/>
  <c r="I13" i="5"/>
  <c r="J13" i="5" s="1"/>
  <c r="I11" i="5"/>
  <c r="J11" i="5" s="1"/>
  <c r="I10" i="5"/>
  <c r="J10" i="5" s="1"/>
  <c r="I28" i="5"/>
  <c r="J28" i="5" s="1"/>
  <c r="I26" i="5"/>
  <c r="J26" i="5" s="1"/>
  <c r="I23" i="5"/>
  <c r="J23" i="5" s="1"/>
  <c r="I33" i="5"/>
  <c r="J33" i="5" s="1"/>
  <c r="I30" i="5"/>
  <c r="J30" i="5" s="1"/>
  <c r="I32" i="5"/>
  <c r="J32" i="5" s="1"/>
  <c r="I31" i="5"/>
  <c r="J31" i="5" s="1"/>
  <c r="I21" i="5"/>
  <c r="J21" i="5" s="1"/>
  <c r="I22" i="5"/>
  <c r="J22" i="5" s="1"/>
  <c r="I37" i="5"/>
  <c r="J37" i="5" s="1"/>
  <c r="I36" i="5"/>
  <c r="J36" i="5" s="1"/>
  <c r="I39" i="5"/>
  <c r="J39" i="5" s="1"/>
  <c r="J1" i="5" l="1"/>
</calcChain>
</file>

<file path=xl/comments1.xml><?xml version="1.0" encoding="utf-8"?>
<comments xmlns="http://schemas.openxmlformats.org/spreadsheetml/2006/main">
  <authors>
    <author>rem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Stéph Nivon + responsable des achats.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Prévoir un roulement pour toute la journée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6 personnes + béné</t>
        </r>
      </text>
    </comment>
  </commentList>
</comments>
</file>

<file path=xl/sharedStrings.xml><?xml version="1.0" encoding="utf-8"?>
<sst xmlns="http://schemas.openxmlformats.org/spreadsheetml/2006/main" count="752" uniqueCount="245">
  <si>
    <t>Nelly Saunier</t>
  </si>
  <si>
    <t>Julie Rechaussat</t>
  </si>
  <si>
    <t>Déchetterie</t>
  </si>
  <si>
    <t>Frites boulodrome</t>
  </si>
  <si>
    <t>Coordination manifestation</t>
  </si>
  <si>
    <t>Traçage exposants piscine</t>
  </si>
  <si>
    <t>Traçage exposants herbe</t>
  </si>
  <si>
    <t>Jérôme Valencier</t>
  </si>
  <si>
    <t>Salle polyvalente</t>
  </si>
  <si>
    <t xml:space="preserve">Extérieur </t>
  </si>
  <si>
    <t>Traçage exposants pharmacie + bibliothèque</t>
  </si>
  <si>
    <t>Rangement herbe</t>
  </si>
  <si>
    <t>Rangement salle</t>
  </si>
  <si>
    <t>Rangement buvette</t>
  </si>
  <si>
    <t>Récupération poubelles</t>
  </si>
  <si>
    <t>Piquets</t>
  </si>
  <si>
    <t>Camion</t>
  </si>
  <si>
    <t>Rubalise (m)</t>
  </si>
  <si>
    <t>x</t>
  </si>
  <si>
    <t>Installation buvette boulodrome et de la salle</t>
  </si>
  <si>
    <t>Enrouleurs</t>
  </si>
  <si>
    <t>Pince coupante</t>
  </si>
  <si>
    <t>Fil de fer (m)</t>
  </si>
  <si>
    <t xml:space="preserve">SAMEDI </t>
  </si>
  <si>
    <t>Récupération boisson et denrées</t>
  </si>
  <si>
    <t>PLANNING VIDE GRENIER</t>
  </si>
  <si>
    <t>Matériel spécifique ?</t>
  </si>
  <si>
    <t>LUNDI</t>
  </si>
  <si>
    <t>heures de travail</t>
  </si>
  <si>
    <t xml:space="preserve">Total : </t>
  </si>
  <si>
    <t>Tâches</t>
  </si>
  <si>
    <t>Oui</t>
  </si>
  <si>
    <t>nb personnes nécessaires</t>
  </si>
  <si>
    <t>Durée de
la tâche</t>
  </si>
  <si>
    <t>Durée
en minutes</t>
  </si>
  <si>
    <t>Charges
en minutes</t>
  </si>
  <si>
    <t>Chercher croissant, préparation café, installation barnum</t>
  </si>
  <si>
    <t>Tenue à salir</t>
  </si>
  <si>
    <t>Apparail photo</t>
  </si>
  <si>
    <t>Frontale</t>
  </si>
  <si>
    <t>Gilet jaune</t>
  </si>
  <si>
    <t>Caisse avec lettres et chiffres + tableau blanc</t>
  </si>
  <si>
    <t>Scotch</t>
  </si>
  <si>
    <t>Voiture</t>
  </si>
  <si>
    <t>Boissons</t>
  </si>
  <si>
    <t>Bombes peinture</t>
  </si>
  <si>
    <t>Corde</t>
  </si>
  <si>
    <t>Metre</t>
  </si>
  <si>
    <t>Visseuse</t>
  </si>
  <si>
    <t>Massette</t>
  </si>
  <si>
    <t>Friteuses</t>
  </si>
  <si>
    <t>Bouteille de gaz</t>
  </si>
  <si>
    <t>Grands récipients pour frites</t>
  </si>
  <si>
    <t>Panneaux parking visiteurs G</t>
  </si>
  <si>
    <t>Panneaux parking visiteurs D</t>
  </si>
  <si>
    <t>Panneau attention vide grenier ralentir</t>
  </si>
  <si>
    <t>Panneau attention zone marécageuse</t>
  </si>
  <si>
    <t>Panneau exposant G</t>
  </si>
  <si>
    <t>Panneaux "vide grenier avec date"</t>
  </si>
  <si>
    <t>Boulodrome</t>
  </si>
  <si>
    <t>Matériel nécessairee ?</t>
  </si>
  <si>
    <t>Lieu d'exécution de la tâche</t>
  </si>
  <si>
    <t>Jour d'exécution de la tâche</t>
  </si>
  <si>
    <t>Nbre personnes nécessaires</t>
  </si>
  <si>
    <t>Nbre personnes manquantes</t>
  </si>
  <si>
    <t>Coordination traçage</t>
  </si>
  <si>
    <t>02 - Samedi</t>
  </si>
  <si>
    <t>01 - Vendredi</t>
  </si>
  <si>
    <t>03 - Dimanche</t>
  </si>
  <si>
    <t>04 - Lundi</t>
  </si>
  <si>
    <t>Patente champs avec reservation + salle</t>
  </si>
  <si>
    <t>Patente parking piscine</t>
  </si>
  <si>
    <t>Patente parking pharmacie + bibliothèque</t>
  </si>
  <si>
    <t>Faire Sandwiches</t>
  </si>
  <si>
    <t>Accueil arrivants avec prise de photo des cartes d'identité</t>
  </si>
  <si>
    <t>Préparation buvette boulodrome</t>
  </si>
  <si>
    <t>Salle polyvalente ?</t>
  </si>
  <si>
    <t>Boulodrome ?</t>
  </si>
  <si>
    <t>Extérieur ?</t>
  </si>
  <si>
    <t>Contrôle friteuses / gaz</t>
  </si>
  <si>
    <t>00 - Avant vide grenier</t>
  </si>
  <si>
    <t>Signalisation hors commune (2 équipes)</t>
  </si>
  <si>
    <t>Récupération camion et friteuses</t>
  </si>
  <si>
    <t>Récupération matériel alimentation (cave école)</t>
  </si>
  <si>
    <t>Installation Grande Salle (tables…. fin de journée)</t>
  </si>
  <si>
    <t>Mise en place parking visiteurs stade</t>
  </si>
  <si>
    <t>Montage barnum</t>
  </si>
  <si>
    <t>Récupération Barnum (à priori déposé par DD)</t>
  </si>
  <si>
    <t>Il faut l'avoi au plus tard samedi matin</t>
  </si>
  <si>
    <t>Installation parking esposants réservation Salle</t>
  </si>
  <si>
    <t>Accueil barrières entre boulodrome et piscine (rotation toues les heures)</t>
  </si>
  <si>
    <t>Buvette Boulodrome (dès le début)</t>
  </si>
  <si>
    <t>Buvette salle du haut (dès 8h)</t>
  </si>
  <si>
    <t>Enlèvement signalisation hors commune (après vide grenier)</t>
  </si>
  <si>
    <t>Installation exposants AVEC réservation champs (+ photo ?)</t>
  </si>
  <si>
    <t>Installation esposants réservation Salle (+ photo ?)</t>
  </si>
  <si>
    <t>Installation exposants parking Pharmacie (+ photo ?)</t>
  </si>
  <si>
    <t>Installation exposants parking Piscine (+ photo ?)</t>
  </si>
  <si>
    <t>Installation exposants SANS réservation champs (+ photo ?)</t>
  </si>
  <si>
    <t>Patente champs sans reservation (2 binomes)</t>
  </si>
  <si>
    <t>Rangement Barrières (vers 17h, variable selon météo)</t>
  </si>
  <si>
    <t>Déballisage parkings (Nivon &amp; Stade)</t>
  </si>
  <si>
    <t>Barrière (Vienne agglo qui récupère)</t>
  </si>
  <si>
    <t>Réceptions des barrières face piscine vers arret de bus (jeudi ? Vendredi ?)</t>
  </si>
  <si>
    <t>05 - Après vide grenier</t>
  </si>
  <si>
    <t>Commentaires</t>
  </si>
  <si>
    <t>Installation barrières (fin de journée)</t>
  </si>
  <si>
    <t>Mise en place parking visiteurs Nivon</t>
  </si>
  <si>
    <t>Signalisation communes (fin de journée)</t>
  </si>
  <si>
    <t xml:space="preserve">Signalisation hors commune </t>
  </si>
  <si>
    <t/>
  </si>
  <si>
    <t>Installation barrières</t>
  </si>
  <si>
    <t>Installation Grande Salle</t>
  </si>
  <si>
    <t>Mise en place parking visit NIVON</t>
  </si>
  <si>
    <t>Mise en place parking visiteur stade</t>
  </si>
  <si>
    <t>Récupération Barnum</t>
  </si>
  <si>
    <t>Signalisation communes</t>
  </si>
  <si>
    <t>Accueil barrières entre boulodrome et piscine</t>
  </si>
  <si>
    <t>Buvette Boulodrome</t>
  </si>
  <si>
    <t>Buvette salle du haut</t>
  </si>
  <si>
    <t>Patente champs sans reservation</t>
  </si>
  <si>
    <t>Rangement Barrières</t>
  </si>
  <si>
    <t>Réceptions des barrières face piscine vers arret de bus</t>
  </si>
  <si>
    <t>Préparation buvette boulodrome (mise en place congélateur)</t>
  </si>
  <si>
    <t>Congélateur</t>
  </si>
  <si>
    <t>Vente croissants/cafés (2 équipes)</t>
  </si>
  <si>
    <t>Panneau exposant D ???</t>
  </si>
  <si>
    <t>8h30 &gt; 10h00</t>
  </si>
  <si>
    <t>10h00 &gt; 12h00</t>
  </si>
  <si>
    <t>12h00 - 13h00</t>
  </si>
  <si>
    <t>13h00 - 14h00</t>
  </si>
  <si>
    <t>14h00 - 16h00</t>
  </si>
  <si>
    <t>15h00 - 16h00</t>
  </si>
  <si>
    <t>16h00 - 17h00</t>
  </si>
  <si>
    <t>17h00 &gt; 18h30</t>
  </si>
  <si>
    <t>18h30 &gt; 20h00</t>
  </si>
  <si>
    <t>Matériel nécessaire</t>
  </si>
  <si>
    <t>: Boulodrome</t>
  </si>
  <si>
    <t>: Extérieur</t>
  </si>
  <si>
    <t>: Salle</t>
  </si>
  <si>
    <t>17h00 &gt; 19h00</t>
  </si>
  <si>
    <t>Vendredi</t>
  </si>
  <si>
    <t>: Cave école</t>
  </si>
  <si>
    <t>Laurence Lim</t>
  </si>
  <si>
    <t>Coordination exposants</t>
  </si>
  <si>
    <t>4h &gt; 5h</t>
  </si>
  <si>
    <t>5h &gt; 6h</t>
  </si>
  <si>
    <t>7h &gt; 8h</t>
  </si>
  <si>
    <t>9h &gt; 10h</t>
  </si>
  <si>
    <t>10h &gt; 11h</t>
  </si>
  <si>
    <t>11h &gt; 12h</t>
  </si>
  <si>
    <t>12h &gt; 13h</t>
  </si>
  <si>
    <t>13h &gt; 14h</t>
  </si>
  <si>
    <t>14h &gt; 15h</t>
  </si>
  <si>
    <t>15h &gt; 16h</t>
  </si>
  <si>
    <t xml:space="preserve">16h &gt; 17h </t>
  </si>
  <si>
    <t>17h 18h</t>
  </si>
  <si>
    <t>18h &gt; 19h</t>
  </si>
  <si>
    <t>19h &gt; 20h</t>
  </si>
  <si>
    <t>8h &gt; 9h</t>
  </si>
  <si>
    <t>Chercher croissant</t>
  </si>
  <si>
    <t>Préparation café</t>
  </si>
  <si>
    <t>Vente croissants/cafés (équipe 1)</t>
  </si>
  <si>
    <t>Vente croissants/cafés (équipe 2)</t>
  </si>
  <si>
    <t>Installation buvette boulodrome</t>
  </si>
  <si>
    <t>Installation buvette salle</t>
  </si>
  <si>
    <t>6h &gt; 7h</t>
  </si>
  <si>
    <t>Enlèvement signalisation commune</t>
  </si>
  <si>
    <t>Enlèvement signalisation hors commune</t>
  </si>
  <si>
    <t>Accueil barrières entre boulodrome et piscine (1h)</t>
  </si>
  <si>
    <t>Laurence LIM</t>
  </si>
  <si>
    <t>Mélanie PORCHERON</t>
  </si>
  <si>
    <t>Nicolas PORCHERON</t>
  </si>
  <si>
    <t>Aurélie ARNAUDON</t>
  </si>
  <si>
    <t>Anthony ARNAUDON</t>
  </si>
  <si>
    <t>Olivier BODEREAU</t>
  </si>
  <si>
    <t>Chantal BODEREAU</t>
  </si>
  <si>
    <t>Elodie ACOSTA</t>
  </si>
  <si>
    <t>Laetitia BILLOT</t>
  </si>
  <si>
    <t>Jonathan BILLOT</t>
  </si>
  <si>
    <t>Mathieu CANARD</t>
  </si>
  <si>
    <t>Jean-Baptiste PASTOR</t>
  </si>
  <si>
    <t>Ludovic NOIR</t>
  </si>
  <si>
    <t>Isabelle GARNIER</t>
  </si>
  <si>
    <t>Philippe CHAUDAT</t>
  </si>
  <si>
    <t>Stéphane MOULIN</t>
  </si>
  <si>
    <t>Rémi PEREZ</t>
  </si>
  <si>
    <t>Caroline BERLAND</t>
  </si>
  <si>
    <t>Florence ROLLET</t>
  </si>
  <si>
    <t>Remi PEREZ</t>
  </si>
  <si>
    <t>Jérôme VALENCIER</t>
  </si>
  <si>
    <t>Oifé ID CHRIF</t>
  </si>
  <si>
    <t>Stépjanie NIVON</t>
  </si>
  <si>
    <t>Samuel FEUCHER</t>
  </si>
  <si>
    <t>Bénédicte LANGLOIS</t>
  </si>
  <si>
    <t>Audrey LUSZEZANEC</t>
  </si>
  <si>
    <t>Lydie CANARD</t>
  </si>
  <si>
    <t>Xavier CHIROUGE</t>
  </si>
  <si>
    <t>Ludovic Noir</t>
  </si>
  <si>
    <t>Mathieu Canard</t>
  </si>
  <si>
    <t>Jean-Michel PIERRON</t>
  </si>
  <si>
    <t>Jean-Marie PIERRON</t>
  </si>
  <si>
    <t>Julie RECHAUSSAT</t>
  </si>
  <si>
    <t>Fabrice NOIR</t>
  </si>
  <si>
    <t>Laurianne DURAND</t>
  </si>
  <si>
    <t>Stéphane GALINDO</t>
  </si>
  <si>
    <t>Mme Thivend</t>
  </si>
  <si>
    <t>Nelly MICOLLET</t>
  </si>
  <si>
    <t>Séverine FIGUEIREDO</t>
  </si>
  <si>
    <t>Emilie PIEDEBOUT</t>
  </si>
  <si>
    <t>Stéphanie NIVON</t>
  </si>
  <si>
    <t>Pointage réservations</t>
  </si>
  <si>
    <t>Rémi PEREZ / Aurélie ARNAUDON</t>
  </si>
  <si>
    <t>Sylvain JARS</t>
  </si>
  <si>
    <t>Charline BAULE</t>
  </si>
  <si>
    <t>Gaelle EL-BAZ-MOREIRA</t>
  </si>
  <si>
    <t>Estelle THIVEND</t>
  </si>
  <si>
    <t>Gaëtan DUBANCHET</t>
  </si>
  <si>
    <t>Mylène SERVIEN</t>
  </si>
  <si>
    <t>Laurence SITRUCK</t>
  </si>
  <si>
    <t>Avant 8h30</t>
  </si>
  <si>
    <t>Traçage exposants pharmacie + bibliothèque + Tennis</t>
  </si>
  <si>
    <t>Accueil arrivants</t>
  </si>
  <si>
    <t>Installation exposants AVEC réservation champs + photo CNI</t>
  </si>
  <si>
    <t>Installation exposants parking Piscine + photo CNI</t>
  </si>
  <si>
    <t>Installation exposants SANS réservation champs + photo CNI</t>
  </si>
  <si>
    <t>Installation exposants parking Pharmacie + photo CNI</t>
  </si>
  <si>
    <t>Installation esposants réservation Salle + Tennis+  photo CNI</t>
  </si>
  <si>
    <t>Mathieu Jeanneret</t>
  </si>
  <si>
    <t>Mathieu JEANNERET</t>
  </si>
  <si>
    <t>Isabelle ANNICCHIARICO</t>
  </si>
  <si>
    <t>Jonathan BILLOT ?</t>
  </si>
  <si>
    <t>Installation esposants réservation Salle + Tennis</t>
  </si>
  <si>
    <t>Installation exposants AVEC réservation champs</t>
  </si>
  <si>
    <t>Installation exposants parking Pharmacie + bibliothèque</t>
  </si>
  <si>
    <t>Installation exposants parking Piscine</t>
  </si>
  <si>
    <t>Installation exposants SANS réservation champs</t>
  </si>
  <si>
    <t>Patente champs sans reservation (Equipe 1) (+ noter n° allée sur patente)</t>
  </si>
  <si>
    <t>Patente champs sans reservation (Equipe 2) (+ noter n° allée sur patente)</t>
  </si>
  <si>
    <t>Patente parking pharmacie + bibliothèque  (+ noter n° allée sur patente)</t>
  </si>
  <si>
    <t>Patente parking piscine  (+ noter n° allée sur patente)</t>
  </si>
  <si>
    <t>Patente champs avec reservation + salle + piscine (+ noter n° allée sur patente)</t>
  </si>
  <si>
    <t>Nathalie CHAPAT</t>
  </si>
  <si>
    <t>Rémy COLOMBET</t>
  </si>
  <si>
    <t>Jonathan BILLOT dès 17h30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</si>
</sst>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trike/>
      <sz val="14"/>
      <name val="Calibri"/>
      <family val="2"/>
      <scheme val="minor"/>
    </font>
    <font>
      <b/>
      <strike/>
      <sz val="14"/>
      <color theme="1" tint="0.499984740745262"/>
      <name val="Calibri"/>
      <family val="2"/>
      <scheme val="minor"/>
    </font>
    <font>
      <strike/>
      <sz val="14"/>
      <color theme="1" tint="0.499984740745262"/>
      <name val="Calibri"/>
      <family val="2"/>
      <scheme val="minor"/>
    </font>
    <font>
      <b/>
      <strike/>
      <sz val="14"/>
      <name val="Calibri"/>
      <family val="2"/>
      <scheme val="minor"/>
    </font>
    <font>
      <b/>
      <strike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Border="1"/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3" fillId="0" borderId="20" xfId="0" applyFont="1" applyBorder="1" applyAlignment="1">
      <alignment horizontal="center" textRotation="45" wrapText="1"/>
    </xf>
    <xf numFmtId="0" fontId="3" fillId="0" borderId="21" xfId="0" applyFont="1" applyBorder="1" applyAlignment="1">
      <alignment horizontal="center" textRotation="45" wrapText="1"/>
    </xf>
    <xf numFmtId="0" fontId="3" fillId="2" borderId="21" xfId="0" applyFont="1" applyFill="1" applyBorder="1" applyAlignment="1">
      <alignment horizontal="center" textRotation="45" wrapText="1"/>
    </xf>
    <xf numFmtId="0" fontId="3" fillId="2" borderId="22" xfId="0" applyFont="1" applyFill="1" applyBorder="1" applyAlignment="1">
      <alignment horizontal="center" textRotation="45" wrapText="1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23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1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3" fillId="0" borderId="25" xfId="0" applyFont="1" applyFill="1" applyBorder="1"/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11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9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11" borderId="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0" fillId="0" borderId="37" xfId="0" applyBorder="1"/>
    <xf numFmtId="0" fontId="2" fillId="2" borderId="12" xfId="0" applyFont="1" applyFill="1" applyBorder="1" applyAlignment="1">
      <alignment horizontal="left" vertical="center"/>
    </xf>
    <xf numFmtId="16" fontId="2" fillId="2" borderId="14" xfId="0" applyNumberFormat="1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6" fillId="2" borderId="36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6" fillId="0" borderId="3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0" fillId="3" borderId="31" xfId="0" applyFill="1" applyBorder="1"/>
    <xf numFmtId="0" fontId="0" fillId="3" borderId="32" xfId="0" applyFill="1" applyBorder="1"/>
    <xf numFmtId="0" fontId="1" fillId="3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0" fillId="3" borderId="39" xfId="0" applyFill="1" applyBorder="1"/>
    <xf numFmtId="0" fontId="1" fillId="2" borderId="33" xfId="0" applyFont="1" applyFill="1" applyBorder="1" applyAlignment="1">
      <alignment horizontal="left" vertical="center"/>
    </xf>
    <xf numFmtId="0" fontId="22" fillId="8" borderId="8" xfId="0" applyFont="1" applyFill="1" applyBorder="1" applyAlignment="1">
      <alignment horizontal="center" vertical="center"/>
    </xf>
    <xf numFmtId="0" fontId="3" fillId="3" borderId="31" xfId="0" applyFont="1" applyFill="1" applyBorder="1"/>
    <xf numFmtId="0" fontId="21" fillId="3" borderId="1" xfId="0" applyFont="1" applyFill="1" applyBorder="1" applyAlignment="1">
      <alignment horizontal="center" vertical="center"/>
    </xf>
    <xf numFmtId="16" fontId="16" fillId="2" borderId="4" xfId="0" applyNumberFormat="1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wrapText="1"/>
    </xf>
    <xf numFmtId="0" fontId="23" fillId="0" borderId="24" xfId="0" applyFont="1" applyFill="1" applyBorder="1" applyAlignment="1">
      <alignment horizontal="left" wrapText="1"/>
    </xf>
    <xf numFmtId="0" fontId="23" fillId="11" borderId="31" xfId="0" applyFont="1" applyFill="1" applyBorder="1"/>
    <xf numFmtId="0" fontId="23" fillId="0" borderId="37" xfId="0" applyFont="1" applyFill="1" applyBorder="1"/>
    <xf numFmtId="0" fontId="23" fillId="11" borderId="31" xfId="0" applyFont="1" applyFill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8" borderId="31" xfId="0" applyFont="1" applyFill="1" applyBorder="1" applyAlignment="1">
      <alignment horizontal="left" vertical="center"/>
    </xf>
    <xf numFmtId="0" fontId="23" fillId="0" borderId="37" xfId="0" applyFont="1" applyFill="1" applyBorder="1" applyAlignment="1">
      <alignment horizontal="left" vertical="center"/>
    </xf>
    <xf numFmtId="0" fontId="23" fillId="10" borderId="31" xfId="0" applyFont="1" applyFill="1" applyBorder="1" applyAlignment="1">
      <alignment horizontal="left" vertical="center"/>
    </xf>
    <xf numFmtId="0" fontId="23" fillId="10" borderId="31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3" borderId="31" xfId="0" applyFont="1" applyFill="1" applyBorder="1" applyAlignment="1">
      <alignment horizontal="left" vertical="center"/>
    </xf>
    <xf numFmtId="0" fontId="20" fillId="9" borderId="31" xfId="0" applyFont="1" applyFill="1" applyBorder="1" applyAlignment="1">
      <alignment horizontal="left" vertical="center"/>
    </xf>
    <xf numFmtId="0" fontId="20" fillId="3" borderId="31" xfId="0" applyFont="1" applyFill="1" applyBorder="1" applyAlignment="1">
      <alignment horizontal="left" vertical="center"/>
    </xf>
    <xf numFmtId="0" fontId="20" fillId="8" borderId="31" xfId="0" applyFont="1" applyFill="1" applyBorder="1"/>
    <xf numFmtId="0" fontId="20" fillId="3" borderId="31" xfId="0" applyFont="1" applyFill="1" applyBorder="1" applyAlignment="1">
      <alignment vertical="center"/>
    </xf>
    <xf numFmtId="0" fontId="23" fillId="3" borderId="31" xfId="0" applyFont="1" applyFill="1" applyBorder="1"/>
    <xf numFmtId="0" fontId="16" fillId="0" borderId="14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/>
    <xf numFmtId="16" fontId="16" fillId="2" borderId="13" xfId="0" applyNumberFormat="1" applyFont="1" applyFill="1" applyBorder="1" applyAlignment="1">
      <alignment horizontal="left" vertical="center"/>
    </xf>
    <xf numFmtId="0" fontId="16" fillId="2" borderId="15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0" fontId="16" fillId="11" borderId="31" xfId="0" applyFont="1" applyFill="1" applyBorder="1" applyAlignment="1">
      <alignment vertical="center"/>
    </xf>
    <xf numFmtId="0" fontId="16" fillId="0" borderId="37" xfId="0" applyFont="1" applyFill="1" applyBorder="1" applyAlignment="1">
      <alignment horizontal="left" vertical="center"/>
    </xf>
    <xf numFmtId="0" fontId="23" fillId="8" borderId="31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9" fillId="12" borderId="0" xfId="0" applyFont="1" applyFill="1" applyAlignment="1">
      <alignment horizontal="left" vertical="center"/>
    </xf>
    <xf numFmtId="0" fontId="19" fillId="12" borderId="35" xfId="0" applyFont="1" applyFill="1" applyBorder="1" applyAlignment="1">
      <alignment horizontal="center" vertical="center"/>
    </xf>
    <xf numFmtId="0" fontId="16" fillId="12" borderId="31" xfId="0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3" borderId="31" xfId="0" applyFont="1" applyFill="1" applyBorder="1" applyAlignment="1">
      <alignment horizontal="left" vertical="center"/>
    </xf>
    <xf numFmtId="0" fontId="26" fillId="0" borderId="37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19" fillId="11" borderId="35" xfId="0" applyFont="1" applyFill="1" applyBorder="1" applyAlignment="1">
      <alignment horizontal="center" vertical="center"/>
    </xf>
    <xf numFmtId="0" fontId="28" fillId="10" borderId="31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35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35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</cellXfs>
  <cellStyles count="3">
    <cellStyle name="Lien hypertexte 2" xfId="1"/>
    <cellStyle name="Normal" xfId="0" builtinId="0"/>
    <cellStyle name="Normal 2" xfId="2"/>
  </cellStyles>
  <dxfs count="4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400474</xdr:rowOff>
    </xdr:from>
    <xdr:to>
      <xdr:col>0</xdr:col>
      <xdr:colOff>568960</xdr:colOff>
      <xdr:row>0</xdr:row>
      <xdr:rowOff>575734</xdr:rowOff>
    </xdr:to>
    <xdr:sp macro="" textlink="">
      <xdr:nvSpPr>
        <xdr:cNvPr id="2" name="Rectangle 1"/>
        <xdr:cNvSpPr/>
      </xdr:nvSpPr>
      <xdr:spPr>
        <a:xfrm>
          <a:off x="279400" y="400474"/>
          <a:ext cx="289560" cy="1752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0</xdr:col>
      <xdr:colOff>576580</xdr:colOff>
      <xdr:row>0</xdr:row>
      <xdr:rowOff>347134</xdr:rowOff>
    </xdr:from>
    <xdr:ext cx="2726324" cy="264560"/>
    <xdr:sp macro="" textlink="">
      <xdr:nvSpPr>
        <xdr:cNvPr id="3" name="ZoneTexte 2"/>
        <xdr:cNvSpPr txBox="1"/>
      </xdr:nvSpPr>
      <xdr:spPr>
        <a:xfrm>
          <a:off x="576580" y="347134"/>
          <a:ext cx="27263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: Matériel à apporter par l'acteur de la tâche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au2" displayName="Tableau2" ref="A2:K48" totalsRowShown="0" headerRowDxfId="28" dataDxfId="27">
  <autoFilter ref="A2:K48"/>
  <sortState ref="A3:K47">
    <sortCondition ref="A3:A47"/>
    <sortCondition ref="B3:B47"/>
  </sortState>
  <tableColumns count="11">
    <tableColumn id="7" name="Jour d'exécution de la tâche" dataDxfId="26"/>
    <tableColumn id="1" name="Tâches"/>
    <tableColumn id="6" name="Matériel spécifique ?" dataDxfId="25"/>
    <tableColumn id="2" name="nb personnes nécessaires" dataDxfId="24"/>
    <tableColumn id="10" name="Salle polyvalente ?" dataDxfId="23"/>
    <tableColumn id="9" name="Boulodrome ?" dataDxfId="22"/>
    <tableColumn id="8" name="Extérieur ?" dataDxfId="21"/>
    <tableColumn id="3" name="Durée de_x000a_la tâche" dataDxfId="20"/>
    <tableColumn id="4" name="Durée_x000a_en minutes" dataDxfId="19"/>
    <tableColumn id="5" name="Charges_x000a_en minutes" dataDxfId="18"/>
    <tableColumn id="11" name="Commentaires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zoomScale="55" zoomScaleNormal="55" workbookViewId="0">
      <selection activeCell="A12" sqref="A12"/>
    </sheetView>
  </sheetViews>
  <sheetFormatPr baseColWidth="10" defaultColWidth="11.44140625" defaultRowHeight="18" x14ac:dyDescent="0.25"/>
  <cols>
    <col min="1" max="1" width="78.88671875" style="87" bestFit="1" customWidth="1"/>
    <col min="2" max="10" width="29" style="77" customWidth="1"/>
    <col min="11" max="14" width="8.6640625" style="77" customWidth="1"/>
    <col min="15" max="15" width="3.33203125" style="77" customWidth="1"/>
    <col min="16" max="16384" width="11.44140625" style="77"/>
  </cols>
  <sheetData>
    <row r="1" spans="1:12" x14ac:dyDescent="0.25">
      <c r="A1" s="80" t="s">
        <v>25</v>
      </c>
      <c r="B1" s="81"/>
      <c r="C1" s="77" t="s">
        <v>137</v>
      </c>
      <c r="D1" s="83"/>
      <c r="E1" s="77" t="s">
        <v>142</v>
      </c>
      <c r="F1" s="159" t="s">
        <v>136</v>
      </c>
      <c r="H1" s="85"/>
      <c r="I1" s="85"/>
      <c r="J1" s="85"/>
      <c r="L1" s="86"/>
    </row>
    <row r="2" spans="1:12" ht="18.600000000000001" thickBot="1" x14ac:dyDescent="0.3"/>
    <row r="3" spans="1:12" ht="18.600000000000001" thickBot="1" x14ac:dyDescent="0.3">
      <c r="A3" s="88" t="s">
        <v>141</v>
      </c>
      <c r="B3" s="137">
        <v>43357</v>
      </c>
    </row>
    <row r="4" spans="1:12" ht="15" customHeight="1" thickBot="1" x14ac:dyDescent="0.3">
      <c r="A4" s="91"/>
      <c r="B4" s="157"/>
    </row>
    <row r="5" spans="1:12" s="93" customFormat="1" ht="30" customHeight="1" thickBot="1" x14ac:dyDescent="0.3">
      <c r="A5" s="92"/>
      <c r="B5" s="126" t="s">
        <v>140</v>
      </c>
    </row>
    <row r="6" spans="1:12" x14ac:dyDescent="0.25">
      <c r="A6" s="124" t="s">
        <v>4</v>
      </c>
      <c r="B6" s="125" t="s">
        <v>0</v>
      </c>
    </row>
    <row r="7" spans="1:12" x14ac:dyDescent="0.25">
      <c r="A7" s="138" t="s">
        <v>82</v>
      </c>
      <c r="B7" s="78" t="s">
        <v>143</v>
      </c>
    </row>
    <row r="8" spans="1:12" ht="18.600000000000001" thickBot="1" x14ac:dyDescent="0.3">
      <c r="A8" s="180"/>
      <c r="B8" s="181" t="s">
        <v>179</v>
      </c>
    </row>
    <row r="9" spans="1:12" ht="30" customHeight="1" x14ac:dyDescent="0.35">
      <c r="A9" s="139"/>
    </row>
    <row r="10" spans="1:12" ht="30" customHeight="1" x14ac:dyDescent="0.35">
      <c r="A10" s="140"/>
    </row>
    <row r="11" spans="1:12" ht="30" customHeight="1" x14ac:dyDescent="0.25"/>
    <row r="12" spans="1:12" ht="30" customHeight="1" x14ac:dyDescent="0.25"/>
    <row r="13" spans="1:12" ht="30" customHeight="1" x14ac:dyDescent="0.25">
      <c r="B13" s="158"/>
      <c r="C13" s="158"/>
    </row>
    <row r="14" spans="1:12" ht="30" customHeight="1" x14ac:dyDescent="0.25"/>
    <row r="15" spans="1:12" ht="30" customHeight="1" x14ac:dyDescent="0.25"/>
    <row r="16" spans="1:12" ht="30" customHeight="1" x14ac:dyDescent="0.25">
      <c r="A16" s="80"/>
    </row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8" ht="24" customHeight="1" x14ac:dyDescent="0.25"/>
    <row r="49" spans="1:3" ht="15" customHeight="1" x14ac:dyDescent="0.25"/>
    <row r="50" spans="1:3" s="158" customFormat="1" ht="36.75" customHeight="1" x14ac:dyDescent="0.25">
      <c r="A50" s="87"/>
      <c r="B50" s="77"/>
      <c r="C50" s="77"/>
    </row>
    <row r="83" spans="4:14" ht="15" customHeight="1" x14ac:dyDescent="0.25"/>
    <row r="84" spans="4:14" ht="15" customHeight="1" x14ac:dyDescent="0.25"/>
    <row r="85" spans="4:14" ht="15" customHeight="1" x14ac:dyDescent="0.25"/>
    <row r="86" spans="4:14" ht="15" customHeight="1" x14ac:dyDescent="0.25"/>
    <row r="87" spans="4:14" x14ac:dyDescent="0.25">
      <c r="H87" s="86"/>
    </row>
    <row r="88" spans="4:14" x14ac:dyDescent="0.25">
      <c r="H88" s="86"/>
    </row>
    <row r="90" spans="4:14" ht="12.75" customHeight="1" x14ac:dyDescent="0.25"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</row>
    <row r="91" spans="4:14" ht="12.75" customHeight="1" x14ac:dyDescent="0.25"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</row>
    <row r="92" spans="4:14" x14ac:dyDescent="0.25"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</row>
    <row r="93" spans="4:14" x14ac:dyDescent="0.25"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</row>
    <row r="94" spans="4:14" x14ac:dyDescent="0.25"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</row>
    <row r="95" spans="4:14" x14ac:dyDescent="0.25"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</row>
    <row r="96" spans="4:14" x14ac:dyDescent="0.25"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</row>
    <row r="97" spans="4:14" x14ac:dyDescent="0.25"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</row>
  </sheetData>
  <pageMargins left="0.25" right="0.25" top="0.75" bottom="0.75" header="0.3" footer="0.3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zoomScale="70" zoomScaleNormal="7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G32" sqref="G32"/>
    </sheetView>
  </sheetViews>
  <sheetFormatPr baseColWidth="10" defaultColWidth="11.44140625" defaultRowHeight="18" x14ac:dyDescent="0.25"/>
  <cols>
    <col min="1" max="1" width="71.6640625" style="87" bestFit="1" customWidth="1"/>
    <col min="2" max="9" width="29" style="77" customWidth="1"/>
    <col min="10" max="10" width="33.6640625" style="77" bestFit="1" customWidth="1"/>
    <col min="11" max="11" width="29" style="77" customWidth="1"/>
    <col min="12" max="15" width="8.6640625" style="77" customWidth="1"/>
    <col min="16" max="16" width="3.33203125" style="77" customWidth="1"/>
    <col min="17" max="16384" width="11.44140625" style="77"/>
  </cols>
  <sheetData>
    <row r="1" spans="1:15" x14ac:dyDescent="0.25">
      <c r="A1" s="80" t="s">
        <v>25</v>
      </c>
      <c r="B1" s="81"/>
      <c r="C1" s="81"/>
      <c r="D1" s="77" t="s">
        <v>137</v>
      </c>
      <c r="E1" s="82"/>
      <c r="F1" s="77" t="s">
        <v>138</v>
      </c>
      <c r="G1" s="83"/>
      <c r="H1" s="77" t="s">
        <v>139</v>
      </c>
      <c r="I1" s="170"/>
      <c r="J1" s="77" t="s">
        <v>142</v>
      </c>
      <c r="K1" s="84" t="s">
        <v>136</v>
      </c>
      <c r="L1" s="85"/>
      <c r="M1" s="85"/>
      <c r="O1" s="86"/>
    </row>
    <row r="2" spans="1:15" ht="18.600000000000001" thickBot="1" x14ac:dyDescent="0.3">
      <c r="A2" s="163"/>
    </row>
    <row r="3" spans="1:15" ht="18.600000000000001" thickBot="1" x14ac:dyDescent="0.3">
      <c r="A3" s="162" t="s">
        <v>23</v>
      </c>
      <c r="B3" s="137">
        <v>43358</v>
      </c>
      <c r="C3" s="161"/>
      <c r="D3" s="89"/>
      <c r="E3" s="89"/>
      <c r="F3" s="89"/>
      <c r="G3" s="89"/>
      <c r="H3" s="89"/>
      <c r="I3" s="89"/>
      <c r="J3" s="89"/>
      <c r="K3" s="156"/>
    </row>
    <row r="4" spans="1:15" ht="15" customHeight="1" thickBot="1" x14ac:dyDescent="0.3">
      <c r="A4" s="91"/>
      <c r="B4" s="90"/>
      <c r="C4" s="90"/>
      <c r="D4" s="90"/>
      <c r="E4" s="90"/>
      <c r="F4" s="90"/>
      <c r="G4" s="90"/>
      <c r="H4" s="90"/>
      <c r="I4" s="90"/>
      <c r="J4" s="90"/>
      <c r="K4" s="157"/>
    </row>
    <row r="5" spans="1:15" s="93" customFormat="1" ht="30" customHeight="1" thickBot="1" x14ac:dyDescent="0.3">
      <c r="A5" s="92"/>
      <c r="B5" s="173" t="s">
        <v>220</v>
      </c>
      <c r="C5" s="174" t="s">
        <v>127</v>
      </c>
      <c r="D5" s="175" t="s">
        <v>128</v>
      </c>
      <c r="E5" s="176" t="s">
        <v>129</v>
      </c>
      <c r="F5" s="177" t="s">
        <v>130</v>
      </c>
      <c r="G5" s="177" t="s">
        <v>131</v>
      </c>
      <c r="H5" s="177" t="s">
        <v>132</v>
      </c>
      <c r="I5" s="177" t="s">
        <v>133</v>
      </c>
      <c r="J5" s="175" t="s">
        <v>134</v>
      </c>
      <c r="K5" s="178" t="s">
        <v>135</v>
      </c>
    </row>
    <row r="6" spans="1:15" x14ac:dyDescent="0.25">
      <c r="A6" s="115" t="s">
        <v>4</v>
      </c>
      <c r="B6" s="197" t="s">
        <v>0</v>
      </c>
      <c r="C6" s="196"/>
      <c r="D6" s="196"/>
      <c r="E6" s="196"/>
      <c r="F6" s="196"/>
      <c r="G6" s="196"/>
      <c r="H6" s="196"/>
      <c r="I6" s="196"/>
      <c r="J6" s="196"/>
      <c r="K6" s="196"/>
    </row>
    <row r="7" spans="1:15" x14ac:dyDescent="0.25">
      <c r="A7" s="164" t="s">
        <v>65</v>
      </c>
      <c r="B7" s="179"/>
      <c r="C7" s="196" t="s">
        <v>212</v>
      </c>
      <c r="D7" s="196"/>
      <c r="E7" s="79"/>
      <c r="F7" s="79"/>
      <c r="G7" s="79"/>
      <c r="H7" s="79"/>
      <c r="I7" s="79"/>
      <c r="J7" s="79"/>
      <c r="K7" s="110"/>
    </row>
    <row r="8" spans="1:15" ht="8.4" customHeight="1" x14ac:dyDescent="0.25">
      <c r="A8" s="165"/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5" x14ac:dyDescent="0.25">
      <c r="A9" s="172" t="s">
        <v>83</v>
      </c>
      <c r="B9" s="171" t="s">
        <v>186</v>
      </c>
      <c r="C9" s="108"/>
      <c r="D9" s="108"/>
      <c r="E9" s="108"/>
      <c r="F9" s="108"/>
      <c r="G9" s="108"/>
      <c r="H9" s="108"/>
      <c r="I9" s="108"/>
      <c r="J9" s="108"/>
      <c r="K9" s="109"/>
    </row>
    <row r="10" spans="1:15" x14ac:dyDescent="0.25">
      <c r="A10" s="165"/>
      <c r="B10" s="171" t="s">
        <v>173</v>
      </c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5" ht="8.4" customHeight="1" x14ac:dyDescent="0.25">
      <c r="A11" s="165"/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5" s="86" customFormat="1" x14ac:dyDescent="0.25">
      <c r="A12" s="166" t="s">
        <v>211</v>
      </c>
      <c r="B12" s="108"/>
      <c r="C12" s="71" t="s">
        <v>210</v>
      </c>
      <c r="D12" s="79"/>
      <c r="E12" s="79"/>
      <c r="F12" s="79"/>
      <c r="G12" s="79"/>
      <c r="H12" s="79"/>
      <c r="I12" s="79"/>
      <c r="J12" s="79"/>
      <c r="K12" s="110"/>
    </row>
    <row r="13" spans="1:15" s="86" customFormat="1" x14ac:dyDescent="0.25">
      <c r="A13" s="146"/>
      <c r="B13" s="108"/>
      <c r="C13" s="71" t="s">
        <v>170</v>
      </c>
      <c r="D13" s="79"/>
      <c r="E13" s="79"/>
      <c r="F13" s="79"/>
      <c r="G13" s="79"/>
      <c r="H13" s="79"/>
      <c r="I13" s="79"/>
      <c r="J13" s="79"/>
      <c r="K13" s="110"/>
    </row>
    <row r="14" spans="1:15" s="86" customFormat="1" ht="11.4" customHeight="1" x14ac:dyDescent="0.25">
      <c r="A14" s="146"/>
      <c r="B14" s="108"/>
      <c r="C14" s="79"/>
      <c r="D14" s="79"/>
      <c r="E14" s="79"/>
      <c r="F14" s="79"/>
      <c r="G14" s="79"/>
      <c r="H14" s="79"/>
      <c r="I14" s="79"/>
      <c r="J14" s="79"/>
      <c r="K14" s="110"/>
    </row>
    <row r="15" spans="1:15" x14ac:dyDescent="0.25">
      <c r="A15" s="152" t="s">
        <v>6</v>
      </c>
      <c r="B15" s="108"/>
      <c r="C15" s="70" t="s">
        <v>200</v>
      </c>
      <c r="D15" s="108"/>
      <c r="E15" s="108"/>
      <c r="F15" s="108"/>
      <c r="G15" s="108"/>
      <c r="H15" s="108"/>
      <c r="I15" s="108"/>
      <c r="J15" s="108"/>
      <c r="K15" s="109"/>
    </row>
    <row r="16" spans="1:15" x14ac:dyDescent="0.25">
      <c r="A16" s="144"/>
      <c r="B16" s="108"/>
      <c r="C16" s="70" t="s">
        <v>171</v>
      </c>
      <c r="D16" s="108"/>
      <c r="E16" s="108"/>
      <c r="F16" s="108"/>
      <c r="G16" s="108"/>
      <c r="H16" s="108"/>
      <c r="I16" s="108"/>
      <c r="J16" s="108"/>
      <c r="K16" s="109"/>
    </row>
    <row r="17" spans="1:11" x14ac:dyDescent="0.25">
      <c r="A17" s="144"/>
      <c r="B17" s="108"/>
      <c r="C17" s="70" t="s">
        <v>178</v>
      </c>
      <c r="D17" s="108"/>
      <c r="E17" s="108"/>
      <c r="F17" s="108"/>
      <c r="G17" s="108"/>
      <c r="H17" s="108"/>
      <c r="I17" s="108"/>
      <c r="J17" s="108"/>
      <c r="K17" s="109"/>
    </row>
    <row r="18" spans="1:11" s="86" customFormat="1" ht="11.4" customHeight="1" x14ac:dyDescent="0.25">
      <c r="A18" s="146"/>
      <c r="B18" s="108"/>
      <c r="C18" s="79"/>
      <c r="D18" s="79"/>
      <c r="E18" s="79"/>
      <c r="F18" s="79"/>
      <c r="G18" s="79"/>
      <c r="H18" s="79"/>
      <c r="I18" s="79"/>
      <c r="J18" s="79"/>
      <c r="K18" s="110"/>
    </row>
    <row r="19" spans="1:11" x14ac:dyDescent="0.25">
      <c r="A19" s="151" t="s">
        <v>221</v>
      </c>
      <c r="B19" s="108"/>
      <c r="C19" s="70" t="s">
        <v>175</v>
      </c>
      <c r="D19" s="79"/>
      <c r="E19" s="79"/>
      <c r="F19" s="79"/>
      <c r="G19" s="79"/>
      <c r="H19" s="79"/>
      <c r="I19" s="79"/>
      <c r="J19" s="79"/>
      <c r="K19" s="110"/>
    </row>
    <row r="20" spans="1:11" x14ac:dyDescent="0.25">
      <c r="A20" s="146"/>
      <c r="B20" s="108"/>
      <c r="C20" s="70" t="s">
        <v>180</v>
      </c>
      <c r="D20" s="79"/>
      <c r="E20" s="79"/>
      <c r="F20" s="79"/>
      <c r="G20" s="79"/>
      <c r="H20" s="79"/>
      <c r="I20" s="79"/>
      <c r="J20" s="79"/>
      <c r="K20" s="110"/>
    </row>
    <row r="21" spans="1:11" x14ac:dyDescent="0.25">
      <c r="A21" s="117"/>
      <c r="B21" s="108"/>
      <c r="C21" s="182" t="s">
        <v>217</v>
      </c>
      <c r="D21" s="79"/>
      <c r="E21" s="79"/>
      <c r="F21" s="79"/>
      <c r="G21" s="79"/>
      <c r="H21" s="79"/>
      <c r="I21" s="79"/>
      <c r="J21" s="79"/>
      <c r="K21" s="110"/>
    </row>
    <row r="22" spans="1:11" s="86" customFormat="1" ht="11.4" customHeight="1" x14ac:dyDescent="0.25">
      <c r="A22" s="167"/>
      <c r="B22" s="108"/>
      <c r="C22" s="79"/>
      <c r="D22" s="79"/>
      <c r="E22" s="79"/>
      <c r="F22" s="79"/>
      <c r="G22" s="79"/>
      <c r="H22" s="79"/>
      <c r="I22" s="79"/>
      <c r="J22" s="79"/>
      <c r="K22" s="110"/>
    </row>
    <row r="23" spans="1:11" x14ac:dyDescent="0.25">
      <c r="A23" s="152" t="s">
        <v>5</v>
      </c>
      <c r="B23" s="108"/>
      <c r="C23" s="70" t="s">
        <v>173</v>
      </c>
      <c r="D23" s="79"/>
      <c r="E23" s="79"/>
      <c r="F23" s="79"/>
      <c r="G23" s="79"/>
      <c r="H23" s="79"/>
      <c r="I23" s="79"/>
      <c r="J23" s="79"/>
      <c r="K23" s="110"/>
    </row>
    <row r="24" spans="1:11" x14ac:dyDescent="0.25">
      <c r="A24" s="144"/>
      <c r="B24" s="108"/>
      <c r="C24" s="70" t="s">
        <v>174</v>
      </c>
      <c r="D24" s="79"/>
      <c r="E24" s="79"/>
      <c r="F24" s="79"/>
      <c r="G24" s="79"/>
      <c r="H24" s="79"/>
      <c r="I24" s="79"/>
      <c r="J24" s="79"/>
      <c r="K24" s="110"/>
    </row>
    <row r="25" spans="1:11" x14ac:dyDescent="0.25">
      <c r="A25" s="144"/>
      <c r="B25" s="108"/>
      <c r="C25" s="182" t="s">
        <v>177</v>
      </c>
      <c r="D25" s="79"/>
      <c r="E25" s="79"/>
      <c r="F25" s="79"/>
      <c r="G25" s="79"/>
      <c r="H25" s="79"/>
      <c r="I25" s="79"/>
      <c r="J25" s="79"/>
      <c r="K25" s="110"/>
    </row>
    <row r="26" spans="1:11" s="86" customFormat="1" ht="11.4" customHeight="1" x14ac:dyDescent="0.25">
      <c r="A26" s="146"/>
      <c r="B26" s="108"/>
      <c r="C26" s="79"/>
      <c r="D26" s="79"/>
      <c r="E26" s="79"/>
      <c r="F26" s="79"/>
      <c r="G26" s="79"/>
      <c r="H26" s="79"/>
      <c r="I26" s="79"/>
      <c r="J26" s="79"/>
      <c r="K26" s="110"/>
    </row>
    <row r="27" spans="1:11" x14ac:dyDescent="0.25">
      <c r="A27" s="151" t="s">
        <v>107</v>
      </c>
      <c r="B27" s="108"/>
      <c r="C27" s="108"/>
      <c r="D27" s="70" t="s">
        <v>175</v>
      </c>
      <c r="E27" s="108"/>
      <c r="F27" s="108"/>
      <c r="G27" s="108"/>
      <c r="H27" s="108"/>
      <c r="I27" s="108"/>
      <c r="J27" s="108"/>
      <c r="K27" s="109"/>
    </row>
    <row r="28" spans="1:11" x14ac:dyDescent="0.25">
      <c r="A28" s="146"/>
      <c r="B28" s="108"/>
      <c r="C28" s="108"/>
      <c r="D28" s="70" t="s">
        <v>200</v>
      </c>
      <c r="E28" s="108"/>
      <c r="F28" s="108"/>
      <c r="G28" s="108"/>
      <c r="H28" s="108"/>
      <c r="I28" s="108"/>
      <c r="J28" s="108"/>
      <c r="K28" s="109"/>
    </row>
    <row r="29" spans="1:11" x14ac:dyDescent="0.25">
      <c r="A29" s="146"/>
      <c r="B29" s="108"/>
      <c r="C29" s="108"/>
      <c r="D29" s="182" t="s">
        <v>180</v>
      </c>
      <c r="E29" s="108"/>
      <c r="F29" s="108"/>
      <c r="G29" s="108"/>
      <c r="H29" s="108"/>
      <c r="I29" s="108"/>
      <c r="J29" s="108"/>
      <c r="K29" s="109"/>
    </row>
    <row r="30" spans="1:11" s="86" customFormat="1" ht="11.4" customHeight="1" x14ac:dyDescent="0.25">
      <c r="A30" s="146"/>
      <c r="B30" s="108"/>
      <c r="C30" s="79"/>
      <c r="D30" s="79"/>
      <c r="E30" s="79"/>
      <c r="F30" s="79"/>
      <c r="G30" s="79"/>
      <c r="H30" s="79"/>
      <c r="I30" s="79"/>
      <c r="J30" s="79"/>
      <c r="K30" s="110"/>
    </row>
    <row r="31" spans="1:11" x14ac:dyDescent="0.25">
      <c r="A31" s="152" t="s">
        <v>85</v>
      </c>
      <c r="B31" s="108"/>
      <c r="C31" s="108"/>
      <c r="D31" s="70" t="s">
        <v>173</v>
      </c>
      <c r="E31" s="108"/>
      <c r="F31" s="108"/>
      <c r="G31" s="108"/>
      <c r="H31" s="108"/>
      <c r="I31" s="108"/>
      <c r="J31" s="108"/>
      <c r="K31" s="109"/>
    </row>
    <row r="32" spans="1:11" x14ac:dyDescent="0.25">
      <c r="A32" s="144"/>
      <c r="B32" s="108"/>
      <c r="C32" s="108"/>
      <c r="D32" s="70" t="s">
        <v>174</v>
      </c>
      <c r="E32" s="108"/>
      <c r="F32" s="108"/>
      <c r="G32" s="108"/>
      <c r="H32" s="108"/>
      <c r="I32" s="108"/>
      <c r="J32" s="108"/>
      <c r="K32" s="109"/>
    </row>
    <row r="33" spans="1:11" x14ac:dyDescent="0.25">
      <c r="A33" s="144"/>
      <c r="B33" s="108"/>
      <c r="C33" s="108"/>
      <c r="D33" s="182" t="s">
        <v>187</v>
      </c>
      <c r="E33" s="108"/>
      <c r="F33" s="108"/>
      <c r="G33" s="108"/>
      <c r="H33" s="108"/>
      <c r="I33" s="108"/>
      <c r="J33" s="108"/>
      <c r="K33" s="109"/>
    </row>
    <row r="34" spans="1:11" s="86" customFormat="1" ht="11.4" customHeight="1" x14ac:dyDescent="0.25">
      <c r="A34" s="146"/>
      <c r="B34" s="108"/>
      <c r="C34" s="79"/>
      <c r="D34" s="79"/>
      <c r="E34" s="79"/>
      <c r="F34" s="79"/>
      <c r="G34" s="79"/>
      <c r="H34" s="79"/>
      <c r="I34" s="79"/>
      <c r="J34" s="79"/>
      <c r="K34" s="110"/>
    </row>
    <row r="35" spans="1:11" x14ac:dyDescent="0.25">
      <c r="A35" s="143" t="s">
        <v>79</v>
      </c>
      <c r="B35" s="108"/>
      <c r="C35" s="108"/>
      <c r="D35" s="71" t="s">
        <v>185</v>
      </c>
      <c r="E35" s="108"/>
      <c r="F35" s="108"/>
      <c r="G35" s="108"/>
      <c r="H35" s="108"/>
      <c r="I35" s="108"/>
      <c r="J35" s="108"/>
      <c r="K35" s="109"/>
    </row>
    <row r="36" spans="1:11" s="86" customFormat="1" ht="11.4" customHeight="1" x14ac:dyDescent="0.25">
      <c r="A36" s="146"/>
      <c r="B36" s="108"/>
      <c r="C36" s="79"/>
      <c r="D36" s="79"/>
      <c r="E36" s="79"/>
      <c r="F36" s="79"/>
      <c r="G36" s="79"/>
      <c r="H36" s="79"/>
      <c r="I36" s="79"/>
      <c r="J36" s="79"/>
      <c r="K36" s="110"/>
    </row>
    <row r="37" spans="1:11" x14ac:dyDescent="0.25">
      <c r="A37" s="143" t="s">
        <v>24</v>
      </c>
      <c r="B37" s="108"/>
      <c r="C37" s="184" t="s">
        <v>210</v>
      </c>
      <c r="D37" s="100"/>
      <c r="E37" s="108"/>
      <c r="F37" s="108"/>
      <c r="G37" s="108"/>
      <c r="H37" s="108"/>
      <c r="I37" s="108"/>
      <c r="J37" s="108"/>
      <c r="K37" s="109"/>
    </row>
    <row r="38" spans="1:11" x14ac:dyDescent="0.25">
      <c r="A38" s="144"/>
      <c r="B38" s="108"/>
      <c r="C38" s="71" t="s">
        <v>171</v>
      </c>
      <c r="D38" s="100"/>
      <c r="E38" s="108"/>
      <c r="F38" s="108"/>
      <c r="G38" s="108"/>
      <c r="H38" s="108"/>
      <c r="I38" s="108"/>
      <c r="J38" s="108"/>
      <c r="K38" s="109"/>
    </row>
    <row r="39" spans="1:11" x14ac:dyDescent="0.25">
      <c r="A39" s="144"/>
      <c r="B39" s="108"/>
      <c r="C39" s="184" t="s">
        <v>218</v>
      </c>
      <c r="D39" s="100"/>
      <c r="E39" s="108"/>
      <c r="F39" s="108"/>
      <c r="G39" s="108"/>
      <c r="H39" s="108"/>
      <c r="I39" s="108"/>
      <c r="J39" s="108"/>
      <c r="K39" s="109"/>
    </row>
    <row r="40" spans="1:11" x14ac:dyDescent="0.25">
      <c r="A40" s="144"/>
      <c r="B40" s="108"/>
      <c r="C40" s="184" t="s">
        <v>228</v>
      </c>
      <c r="D40" s="100"/>
      <c r="E40" s="108"/>
      <c r="F40" s="108"/>
      <c r="G40" s="108"/>
      <c r="H40" s="108"/>
      <c r="I40" s="108"/>
      <c r="J40" s="108"/>
      <c r="K40" s="109"/>
    </row>
    <row r="41" spans="1:11" s="86" customFormat="1" ht="11.4" customHeight="1" x14ac:dyDescent="0.25">
      <c r="A41" s="146"/>
      <c r="B41" s="108"/>
      <c r="C41" s="79"/>
      <c r="D41" s="79"/>
      <c r="E41" s="79"/>
      <c r="F41" s="79"/>
      <c r="G41" s="79"/>
      <c r="H41" s="79"/>
      <c r="I41" s="79"/>
      <c r="J41" s="79"/>
      <c r="K41" s="110"/>
    </row>
    <row r="42" spans="1:11" x14ac:dyDescent="0.25">
      <c r="A42" s="151" t="s">
        <v>116</v>
      </c>
      <c r="B42" s="108"/>
      <c r="C42" s="108"/>
      <c r="D42" s="108"/>
      <c r="E42" s="108"/>
      <c r="F42" s="108"/>
      <c r="G42" s="108"/>
      <c r="H42" s="108"/>
      <c r="I42" s="108"/>
      <c r="J42" s="70" t="s">
        <v>186</v>
      </c>
      <c r="K42" s="109"/>
    </row>
    <row r="43" spans="1:11" x14ac:dyDescent="0.25">
      <c r="A43" s="146"/>
      <c r="B43" s="108"/>
      <c r="C43" s="108"/>
      <c r="D43" s="108"/>
      <c r="E43" s="108"/>
      <c r="F43" s="108"/>
      <c r="G43" s="108"/>
      <c r="H43" s="108"/>
      <c r="I43" s="108"/>
      <c r="J43" s="70" t="s">
        <v>182</v>
      </c>
      <c r="K43" s="109"/>
    </row>
    <row r="44" spans="1:11" x14ac:dyDescent="0.25">
      <c r="A44" s="146"/>
      <c r="B44" s="108"/>
      <c r="C44" s="108"/>
      <c r="D44" s="108"/>
      <c r="E44" s="108"/>
      <c r="F44" s="108"/>
      <c r="G44" s="108"/>
      <c r="H44" s="108"/>
      <c r="I44" s="108"/>
      <c r="J44" s="70"/>
      <c r="K44" s="109"/>
    </row>
    <row r="45" spans="1:11" x14ac:dyDescent="0.25">
      <c r="A45" s="146"/>
      <c r="B45" s="108"/>
      <c r="C45" s="108"/>
      <c r="D45" s="108"/>
      <c r="E45" s="108"/>
      <c r="F45" s="108"/>
      <c r="G45" s="108"/>
      <c r="H45" s="108"/>
      <c r="I45" s="108"/>
      <c r="J45" s="70"/>
      <c r="K45" s="109"/>
    </row>
    <row r="46" spans="1:11" s="86" customFormat="1" ht="11.4" customHeight="1" x14ac:dyDescent="0.25">
      <c r="A46" s="146"/>
      <c r="B46" s="108"/>
      <c r="C46" s="79"/>
      <c r="D46" s="79"/>
      <c r="E46" s="79"/>
      <c r="F46" s="79"/>
      <c r="G46" s="79"/>
      <c r="H46" s="79"/>
      <c r="I46" s="79"/>
      <c r="J46" s="79"/>
      <c r="K46" s="110"/>
    </row>
    <row r="47" spans="1:11" x14ac:dyDescent="0.25">
      <c r="A47" s="192" t="s">
        <v>115</v>
      </c>
      <c r="B47" s="193"/>
      <c r="C47" s="193"/>
      <c r="D47" s="194" t="s">
        <v>186</v>
      </c>
      <c r="E47" s="108"/>
      <c r="F47" s="108"/>
      <c r="G47" s="108"/>
      <c r="H47" s="108"/>
      <c r="I47" s="108"/>
      <c r="J47" s="108"/>
      <c r="K47" s="109"/>
    </row>
    <row r="48" spans="1:11" x14ac:dyDescent="0.25">
      <c r="A48" s="195"/>
      <c r="B48" s="193"/>
      <c r="C48" s="193"/>
      <c r="D48" s="194" t="s">
        <v>219</v>
      </c>
      <c r="E48" s="108"/>
      <c r="F48" s="108"/>
      <c r="G48" s="108"/>
      <c r="H48" s="108"/>
      <c r="I48" s="108"/>
      <c r="J48" s="108"/>
      <c r="K48" s="109"/>
    </row>
    <row r="49" spans="1:11" s="86" customFormat="1" ht="11.4" customHeight="1" x14ac:dyDescent="0.25">
      <c r="A49" s="146"/>
      <c r="B49" s="108"/>
      <c r="C49" s="79"/>
      <c r="D49" s="79"/>
      <c r="E49" s="79"/>
      <c r="F49" s="79"/>
      <c r="G49" s="79"/>
      <c r="H49" s="79"/>
      <c r="I49" s="79"/>
      <c r="J49" s="79"/>
      <c r="K49" s="110"/>
    </row>
    <row r="50" spans="1:11" x14ac:dyDescent="0.25">
      <c r="A50" s="151" t="s">
        <v>111</v>
      </c>
      <c r="B50" s="108"/>
      <c r="C50" s="108"/>
      <c r="D50" s="108"/>
      <c r="E50" s="108"/>
      <c r="F50" s="108"/>
      <c r="G50" s="108"/>
      <c r="H50" s="108"/>
      <c r="I50" s="108"/>
      <c r="J50" s="70" t="s">
        <v>172</v>
      </c>
      <c r="K50" s="72" t="s">
        <v>172</v>
      </c>
    </row>
    <row r="51" spans="1:11" x14ac:dyDescent="0.25">
      <c r="A51" s="146"/>
      <c r="B51" s="108"/>
      <c r="C51" s="108"/>
      <c r="D51" s="108"/>
      <c r="E51" s="108"/>
      <c r="F51" s="108"/>
      <c r="G51" s="108"/>
      <c r="H51" s="108"/>
      <c r="I51" s="108"/>
      <c r="J51" s="136" t="s">
        <v>244</v>
      </c>
      <c r="K51" s="183" t="s">
        <v>231</v>
      </c>
    </row>
    <row r="52" spans="1:11" x14ac:dyDescent="0.25">
      <c r="A52" s="146"/>
      <c r="B52" s="108"/>
      <c r="C52" s="108"/>
      <c r="D52" s="108"/>
      <c r="E52" s="108"/>
      <c r="F52" s="108"/>
      <c r="G52" s="108"/>
      <c r="H52" s="108"/>
      <c r="I52" s="108"/>
      <c r="J52" s="70" t="s">
        <v>180</v>
      </c>
      <c r="K52" s="72" t="s">
        <v>180</v>
      </c>
    </row>
    <row r="53" spans="1:11" x14ac:dyDescent="0.25">
      <c r="A53" s="146"/>
      <c r="B53" s="108"/>
      <c r="C53" s="108"/>
      <c r="D53" s="108"/>
      <c r="E53" s="108"/>
      <c r="F53" s="108"/>
      <c r="G53" s="108"/>
      <c r="H53" s="108"/>
      <c r="I53" s="108"/>
      <c r="J53" s="70" t="s">
        <v>184</v>
      </c>
      <c r="K53" s="72" t="s">
        <v>184</v>
      </c>
    </row>
    <row r="54" spans="1:11" x14ac:dyDescent="0.25">
      <c r="A54" s="146"/>
      <c r="B54" s="108"/>
      <c r="C54" s="108"/>
      <c r="D54" s="108"/>
      <c r="E54" s="108"/>
      <c r="F54" s="108"/>
      <c r="G54" s="108"/>
      <c r="H54" s="108"/>
      <c r="I54" s="108"/>
      <c r="J54" s="70" t="s">
        <v>181</v>
      </c>
      <c r="K54" s="72" t="s">
        <v>186</v>
      </c>
    </row>
    <row r="55" spans="1:11" x14ac:dyDescent="0.25">
      <c r="A55" s="146"/>
      <c r="B55" s="108"/>
      <c r="C55" s="108"/>
      <c r="D55" s="108"/>
      <c r="E55" s="108"/>
      <c r="F55" s="108"/>
      <c r="G55" s="108"/>
      <c r="H55" s="108"/>
      <c r="I55" s="108"/>
      <c r="J55" s="70" t="s">
        <v>213</v>
      </c>
      <c r="K55" s="72" t="s">
        <v>213</v>
      </c>
    </row>
    <row r="56" spans="1:11" x14ac:dyDescent="0.25">
      <c r="A56" s="146"/>
      <c r="B56" s="108"/>
      <c r="C56" s="108"/>
      <c r="D56" s="108"/>
      <c r="E56" s="108"/>
      <c r="F56" s="108"/>
      <c r="G56" s="108"/>
      <c r="H56" s="108"/>
      <c r="I56" s="108"/>
      <c r="J56" s="70" t="s">
        <v>7</v>
      </c>
      <c r="K56" s="72"/>
    </row>
    <row r="57" spans="1:11" s="86" customFormat="1" ht="11.4" customHeight="1" x14ac:dyDescent="0.25">
      <c r="A57" s="146"/>
      <c r="B57" s="79"/>
      <c r="C57" s="79"/>
      <c r="D57" s="79"/>
      <c r="E57" s="79"/>
      <c r="F57" s="79"/>
      <c r="G57" s="79"/>
      <c r="H57" s="79"/>
      <c r="I57" s="79"/>
      <c r="J57" s="79"/>
      <c r="K57" s="110"/>
    </row>
    <row r="58" spans="1:11" x14ac:dyDescent="0.25">
      <c r="A58" s="168" t="s">
        <v>112</v>
      </c>
      <c r="B58" s="108"/>
      <c r="C58" s="108"/>
      <c r="D58" s="108"/>
      <c r="E58" s="108"/>
      <c r="F58" s="108"/>
      <c r="G58" s="108"/>
      <c r="H58" s="108"/>
      <c r="I58" s="108"/>
      <c r="J58" s="73" t="s">
        <v>177</v>
      </c>
      <c r="K58" s="74" t="s">
        <v>177</v>
      </c>
    </row>
    <row r="59" spans="1:11" x14ac:dyDescent="0.25">
      <c r="A59" s="165"/>
      <c r="B59" s="79"/>
      <c r="C59" s="79"/>
      <c r="D59" s="79"/>
      <c r="E59" s="79"/>
      <c r="F59" s="79"/>
      <c r="G59" s="79"/>
      <c r="H59" s="79"/>
      <c r="I59" s="79"/>
      <c r="J59" s="73" t="s">
        <v>170</v>
      </c>
      <c r="K59" s="74" t="s">
        <v>170</v>
      </c>
    </row>
    <row r="60" spans="1:11" x14ac:dyDescent="0.25">
      <c r="A60" s="165"/>
      <c r="B60" s="79"/>
      <c r="C60" s="79"/>
      <c r="D60" s="79"/>
      <c r="E60" s="79"/>
      <c r="F60" s="79"/>
      <c r="G60" s="79"/>
      <c r="H60" s="79"/>
      <c r="I60" s="79"/>
      <c r="J60" s="73" t="s">
        <v>176</v>
      </c>
      <c r="K60" s="74" t="s">
        <v>229</v>
      </c>
    </row>
    <row r="61" spans="1:11" x14ac:dyDescent="0.25">
      <c r="A61" s="165"/>
      <c r="B61" s="79"/>
      <c r="C61" s="79"/>
      <c r="D61" s="79"/>
      <c r="E61" s="79"/>
      <c r="F61" s="79"/>
      <c r="G61" s="79"/>
      <c r="H61" s="79"/>
      <c r="I61" s="100"/>
      <c r="J61" s="73" t="s">
        <v>183</v>
      </c>
      <c r="K61" s="134"/>
    </row>
    <row r="62" spans="1:11" x14ac:dyDescent="0.25">
      <c r="A62" s="165"/>
      <c r="B62" s="79"/>
      <c r="C62" s="79"/>
      <c r="D62" s="79"/>
      <c r="E62" s="79"/>
      <c r="F62" s="79"/>
      <c r="G62" s="79"/>
      <c r="H62" s="79"/>
      <c r="I62" s="79"/>
      <c r="J62" s="73" t="s">
        <v>187</v>
      </c>
      <c r="K62" s="74"/>
    </row>
    <row r="63" spans="1:11" ht="18.600000000000001" thickBot="1" x14ac:dyDescent="0.3">
      <c r="A63" s="169"/>
      <c r="B63" s="123"/>
      <c r="C63" s="123"/>
      <c r="D63" s="123"/>
      <c r="E63" s="123"/>
      <c r="F63" s="123"/>
      <c r="G63" s="123"/>
      <c r="H63" s="123"/>
      <c r="I63" s="123"/>
      <c r="J63" s="75"/>
      <c r="K63" s="76"/>
    </row>
    <row r="68" spans="1:1" ht="24" customHeight="1" x14ac:dyDescent="0.25"/>
    <row r="69" spans="1:1" ht="15" customHeight="1" x14ac:dyDescent="0.25"/>
    <row r="70" spans="1:1" s="158" customFormat="1" ht="36.75" customHeight="1" x14ac:dyDescent="0.25">
      <c r="A70" s="80"/>
    </row>
    <row r="103" spans="5:15" ht="15" customHeight="1" x14ac:dyDescent="0.25"/>
    <row r="104" spans="5:15" ht="15" customHeight="1" x14ac:dyDescent="0.25"/>
    <row r="105" spans="5:15" ht="15" customHeight="1" x14ac:dyDescent="0.25"/>
    <row r="106" spans="5:15" ht="15" customHeight="1" x14ac:dyDescent="0.25"/>
    <row r="107" spans="5:15" x14ac:dyDescent="0.25">
      <c r="I107" s="86"/>
    </row>
    <row r="108" spans="5:15" x14ac:dyDescent="0.25">
      <c r="I108" s="86"/>
    </row>
    <row r="110" spans="5:15" ht="12.75" customHeight="1" x14ac:dyDescent="0.25"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</row>
    <row r="111" spans="5:15" ht="12.75" customHeight="1" x14ac:dyDescent="0.25"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</row>
    <row r="112" spans="5:15" x14ac:dyDescent="0.25"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5:15" x14ac:dyDescent="0.25"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</row>
    <row r="114" spans="5:15" x14ac:dyDescent="0.25"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</row>
    <row r="115" spans="5:15" x14ac:dyDescent="0.25"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</row>
    <row r="116" spans="5:15" x14ac:dyDescent="0.25"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</row>
    <row r="117" spans="5:15" x14ac:dyDescent="0.25"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</row>
  </sheetData>
  <mergeCells count="2">
    <mergeCell ref="C7:D7"/>
    <mergeCell ref="B6:K6"/>
  </mergeCells>
  <conditionalFormatting sqref="A42:A58 A15:A20">
    <cfRule type="expression" dxfId="41" priority="2">
      <formula>IF($D15="Oui",1,0)</formula>
    </cfRule>
  </conditionalFormatting>
  <conditionalFormatting sqref="A24">
    <cfRule type="expression" dxfId="40" priority="29">
      <formula>IF($D23="Oui",1,0)</formula>
    </cfRule>
  </conditionalFormatting>
  <conditionalFormatting sqref="A23 A27:A41">
    <cfRule type="expression" dxfId="39" priority="30">
      <formula>IF(#REF!="Oui",1,0)</formula>
    </cfRule>
  </conditionalFormatting>
  <conditionalFormatting sqref="A14">
    <cfRule type="expression" dxfId="38" priority="40">
      <formula>IF($D12="Oui",1,0)</formula>
    </cfRule>
  </conditionalFormatting>
  <conditionalFormatting sqref="A13">
    <cfRule type="expression" dxfId="37" priority="41">
      <formula>IF($D26="Oui",1,0)</formula>
    </cfRule>
  </conditionalFormatting>
  <conditionalFormatting sqref="A25">
    <cfRule type="expression" dxfId="36" priority="43">
      <formula>IF(#REF!="Oui",1,0)</formula>
    </cfRule>
  </conditionalFormatting>
  <conditionalFormatting sqref="A26">
    <cfRule type="expression" dxfId="35" priority="44">
      <formula>IF(#REF!="Oui",1,0)</formula>
    </cfRule>
  </conditionalFormatting>
  <pageMargins left="0.25" right="0.25" top="0.75" bottom="0.75" header="0.3" footer="0.3"/>
  <pageSetup paperSize="8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abSelected="1" zoomScale="25" zoomScaleNormal="25" workbookViewId="0">
      <pane xSplit="1" ySplit="5" topLeftCell="B33" activePane="bottomRight" state="frozen"/>
      <selection pane="topRight" activeCell="C1" sqref="C1"/>
      <selection pane="bottomLeft" activeCell="A6" sqref="A6"/>
      <selection pane="bottomRight" activeCell="C49" sqref="C49"/>
    </sheetView>
  </sheetViews>
  <sheetFormatPr baseColWidth="10" defaultColWidth="11.44140625" defaultRowHeight="18" x14ac:dyDescent="0.25"/>
  <cols>
    <col min="1" max="1" width="103.5546875" style="87" bestFit="1" customWidth="1"/>
    <col min="2" max="17" width="34.88671875" style="77" customWidth="1"/>
    <col min="18" max="16384" width="11.44140625" style="77"/>
  </cols>
  <sheetData>
    <row r="1" spans="1:17" x14ac:dyDescent="0.25">
      <c r="A1" s="80" t="s">
        <v>25</v>
      </c>
      <c r="B1" s="81"/>
      <c r="C1" s="77" t="s">
        <v>137</v>
      </c>
      <c r="D1" s="82"/>
      <c r="E1" s="77" t="s">
        <v>138</v>
      </c>
      <c r="F1" s="83"/>
      <c r="G1" s="77" t="s">
        <v>139</v>
      </c>
      <c r="H1" s="84" t="s">
        <v>136</v>
      </c>
      <c r="J1" s="85"/>
      <c r="K1" s="85"/>
      <c r="L1" s="85"/>
      <c r="N1" s="86"/>
    </row>
    <row r="2" spans="1:17" ht="18.600000000000001" thickBot="1" x14ac:dyDescent="0.3"/>
    <row r="3" spans="1:17" ht="18.600000000000001" thickBot="1" x14ac:dyDescent="0.3">
      <c r="A3" s="88" t="s">
        <v>23</v>
      </c>
      <c r="B3" s="137">
        <v>43359</v>
      </c>
      <c r="C3" s="89"/>
      <c r="D3" s="89"/>
      <c r="E3" s="89"/>
      <c r="F3" s="89"/>
      <c r="G3" s="89"/>
      <c r="H3" s="89"/>
      <c r="I3" s="89"/>
      <c r="J3" s="89"/>
      <c r="K3" s="98"/>
      <c r="L3" s="98"/>
      <c r="M3" s="98"/>
      <c r="N3" s="98"/>
      <c r="O3" s="98"/>
      <c r="P3" s="98"/>
      <c r="Q3" s="99"/>
    </row>
    <row r="4" spans="1:17" ht="18.600000000000001" thickBot="1" x14ac:dyDescent="0.3">
      <c r="A4" s="91"/>
      <c r="B4" s="90"/>
      <c r="C4" s="90"/>
      <c r="D4" s="90"/>
      <c r="E4" s="90"/>
      <c r="F4" s="90"/>
      <c r="G4" s="90"/>
      <c r="H4" s="90"/>
      <c r="I4" s="90"/>
      <c r="J4" s="90"/>
      <c r="K4" s="100"/>
      <c r="L4" s="100"/>
      <c r="M4" s="100"/>
      <c r="N4" s="100"/>
      <c r="O4" s="100"/>
      <c r="P4" s="100"/>
      <c r="Q4" s="101"/>
    </row>
    <row r="5" spans="1:17" s="93" customFormat="1" ht="18.600000000000001" thickBot="1" x14ac:dyDescent="0.3">
      <c r="A5" s="92"/>
      <c r="B5" s="120" t="s">
        <v>145</v>
      </c>
      <c r="C5" s="121" t="s">
        <v>146</v>
      </c>
      <c r="D5" s="121" t="s">
        <v>166</v>
      </c>
      <c r="E5" s="121" t="s">
        <v>147</v>
      </c>
      <c r="F5" s="121" t="s">
        <v>159</v>
      </c>
      <c r="G5" s="121" t="s">
        <v>148</v>
      </c>
      <c r="H5" s="121" t="s">
        <v>149</v>
      </c>
      <c r="I5" s="121" t="s">
        <v>150</v>
      </c>
      <c r="J5" s="121" t="s">
        <v>151</v>
      </c>
      <c r="K5" s="121" t="s">
        <v>152</v>
      </c>
      <c r="L5" s="121" t="s">
        <v>153</v>
      </c>
      <c r="M5" s="121" t="s">
        <v>154</v>
      </c>
      <c r="N5" s="121" t="s">
        <v>155</v>
      </c>
      <c r="O5" s="121" t="s">
        <v>156</v>
      </c>
      <c r="P5" s="121" t="s">
        <v>157</v>
      </c>
      <c r="Q5" s="122" t="s">
        <v>158</v>
      </c>
    </row>
    <row r="6" spans="1:17" x14ac:dyDescent="0.25">
      <c r="A6" s="115" t="s">
        <v>4</v>
      </c>
      <c r="B6" s="198" t="s">
        <v>0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200"/>
    </row>
    <row r="7" spans="1:17" x14ac:dyDescent="0.25">
      <c r="A7" s="116" t="s">
        <v>144</v>
      </c>
      <c r="B7" s="198" t="s">
        <v>170</v>
      </c>
      <c r="C7" s="199"/>
      <c r="D7" s="199"/>
      <c r="E7" s="199"/>
      <c r="F7" s="79"/>
      <c r="G7" s="79"/>
      <c r="H7" s="79"/>
      <c r="I7" s="79"/>
      <c r="J7" s="79"/>
      <c r="K7" s="79"/>
      <c r="L7" s="108"/>
      <c r="M7" s="108"/>
      <c r="N7" s="108"/>
      <c r="O7" s="108"/>
      <c r="P7" s="108"/>
      <c r="Q7" s="109"/>
    </row>
    <row r="8" spans="1:17" s="86" customFormat="1" x14ac:dyDescent="0.35">
      <c r="A8" s="141" t="s">
        <v>86</v>
      </c>
      <c r="B8" s="210" t="s">
        <v>214</v>
      </c>
      <c r="C8" s="79"/>
      <c r="D8" s="94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10"/>
    </row>
    <row r="9" spans="1:17" s="86" customFormat="1" x14ac:dyDescent="0.35">
      <c r="A9" s="142"/>
      <c r="B9" s="210" t="s">
        <v>228</v>
      </c>
      <c r="C9" s="79"/>
      <c r="D9" s="94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10"/>
    </row>
    <row r="10" spans="1:17" s="86" customFormat="1" x14ac:dyDescent="0.35">
      <c r="A10" s="142"/>
      <c r="B10" s="210" t="s">
        <v>243</v>
      </c>
      <c r="C10" s="79"/>
      <c r="D10" s="94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110"/>
    </row>
    <row r="11" spans="1:17" s="86" customFormat="1" x14ac:dyDescent="0.35">
      <c r="A11" s="142"/>
      <c r="B11" s="210"/>
      <c r="C11" s="79"/>
      <c r="D11" s="94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110"/>
    </row>
    <row r="12" spans="1:17" s="86" customFormat="1" ht="8.4" customHeight="1" x14ac:dyDescent="0.35">
      <c r="A12" s="142"/>
      <c r="B12" s="111"/>
      <c r="C12" s="79"/>
      <c r="D12" s="94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110"/>
    </row>
    <row r="13" spans="1:17" x14ac:dyDescent="0.25">
      <c r="A13" s="143" t="s">
        <v>164</v>
      </c>
      <c r="B13" s="210" t="s">
        <v>171</v>
      </c>
      <c r="C13" s="71" t="s">
        <v>229</v>
      </c>
      <c r="D13" s="100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</row>
    <row r="14" spans="1:17" x14ac:dyDescent="0.25">
      <c r="A14" s="144"/>
      <c r="B14" s="210" t="s">
        <v>208</v>
      </c>
      <c r="C14" s="71" t="s">
        <v>208</v>
      </c>
      <c r="D14" s="100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9"/>
    </row>
    <row r="15" spans="1:17" x14ac:dyDescent="0.25">
      <c r="A15" s="144"/>
      <c r="B15" s="210" t="s">
        <v>242</v>
      </c>
      <c r="C15" s="71" t="s">
        <v>243</v>
      </c>
      <c r="D15" s="100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9"/>
    </row>
    <row r="16" spans="1:17" ht="8.4" customHeight="1" x14ac:dyDescent="0.25">
      <c r="A16" s="144"/>
      <c r="B16" s="92"/>
      <c r="C16" s="108"/>
      <c r="D16" s="100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9"/>
    </row>
    <row r="17" spans="1:17" x14ac:dyDescent="0.25">
      <c r="A17" s="145" t="s">
        <v>165</v>
      </c>
      <c r="D17" s="73" t="s">
        <v>207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</row>
    <row r="18" spans="1:17" x14ac:dyDescent="0.25">
      <c r="A18" s="144"/>
      <c r="D18" s="73" t="s">
        <v>176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</row>
    <row r="19" spans="1:17" ht="8.4" customHeight="1" x14ac:dyDescent="0.25">
      <c r="A19" s="144"/>
      <c r="B19" s="92"/>
      <c r="C19" s="108"/>
      <c r="D19" s="100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9"/>
    </row>
    <row r="20" spans="1:17" x14ac:dyDescent="0.25">
      <c r="A20" s="143" t="s">
        <v>73</v>
      </c>
      <c r="B20" s="210" t="s">
        <v>209</v>
      </c>
      <c r="C20" s="71" t="s">
        <v>209</v>
      </c>
      <c r="D20" s="100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44"/>
      <c r="B21" s="210" t="s">
        <v>202</v>
      </c>
      <c r="C21" s="71" t="s">
        <v>171</v>
      </c>
      <c r="D21" s="100"/>
      <c r="E21" s="108"/>
      <c r="F21" s="108"/>
      <c r="G21" s="79"/>
      <c r="H21" s="79"/>
      <c r="I21" s="79"/>
      <c r="J21" s="79"/>
      <c r="K21" s="79"/>
      <c r="L21" s="79"/>
      <c r="M21" s="79"/>
      <c r="N21" s="79"/>
      <c r="O21" s="79"/>
      <c r="P21" s="108"/>
      <c r="Q21" s="109"/>
    </row>
    <row r="22" spans="1:17" x14ac:dyDescent="0.25">
      <c r="A22" s="144"/>
      <c r="B22" s="210"/>
      <c r="C22" s="71" t="s">
        <v>214</v>
      </c>
      <c r="D22" s="100"/>
      <c r="E22" s="108"/>
      <c r="F22" s="108"/>
      <c r="G22" s="79"/>
      <c r="H22" s="79"/>
      <c r="I22" s="79"/>
      <c r="J22" s="79"/>
      <c r="K22" s="79"/>
      <c r="L22" s="79"/>
      <c r="M22" s="79"/>
      <c r="N22" s="79"/>
      <c r="O22" s="79"/>
      <c r="P22" s="108"/>
      <c r="Q22" s="109"/>
    </row>
    <row r="23" spans="1:17" s="86" customFormat="1" ht="8.4" customHeight="1" x14ac:dyDescent="0.25">
      <c r="A23" s="146"/>
      <c r="B23" s="111"/>
      <c r="C23" s="79"/>
      <c r="D23" s="94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110"/>
    </row>
    <row r="24" spans="1:17" x14ac:dyDescent="0.25">
      <c r="A24" s="147" t="s">
        <v>118</v>
      </c>
      <c r="B24" s="111"/>
      <c r="C24" s="211" t="s">
        <v>194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3"/>
      <c r="P24" s="79"/>
      <c r="Q24" s="109"/>
    </row>
    <row r="25" spans="1:17" x14ac:dyDescent="0.25">
      <c r="A25" s="146"/>
      <c r="B25" s="111"/>
      <c r="C25" s="71"/>
      <c r="D25" s="71" t="s">
        <v>196</v>
      </c>
      <c r="E25" s="71" t="s">
        <v>196</v>
      </c>
      <c r="F25" s="71" t="s">
        <v>196</v>
      </c>
      <c r="G25" s="71" t="s">
        <v>196</v>
      </c>
      <c r="H25" s="71" t="s">
        <v>196</v>
      </c>
      <c r="I25" s="71" t="s">
        <v>196</v>
      </c>
      <c r="J25" s="71" t="s">
        <v>196</v>
      </c>
      <c r="K25" s="71" t="s">
        <v>196</v>
      </c>
      <c r="L25" s="71" t="s">
        <v>196</v>
      </c>
      <c r="M25" s="71" t="s">
        <v>196</v>
      </c>
      <c r="N25" s="71" t="s">
        <v>196</v>
      </c>
      <c r="O25" s="71" t="s">
        <v>196</v>
      </c>
      <c r="P25" s="79"/>
      <c r="Q25" s="109"/>
    </row>
    <row r="26" spans="1:17" x14ac:dyDescent="0.25">
      <c r="A26" s="146"/>
      <c r="B26" s="111"/>
      <c r="C26" s="71"/>
      <c r="D26" s="71" t="s">
        <v>214</v>
      </c>
      <c r="E26" s="71" t="s">
        <v>207</v>
      </c>
      <c r="F26" s="71" t="s">
        <v>207</v>
      </c>
      <c r="G26" s="71" t="s">
        <v>207</v>
      </c>
      <c r="H26" s="71" t="s">
        <v>191</v>
      </c>
      <c r="I26" s="71" t="s">
        <v>191</v>
      </c>
      <c r="J26" s="71" t="s">
        <v>191</v>
      </c>
      <c r="K26" s="71" t="s">
        <v>191</v>
      </c>
      <c r="L26" s="71" t="s">
        <v>191</v>
      </c>
      <c r="M26" s="71" t="s">
        <v>191</v>
      </c>
      <c r="N26" s="71" t="s">
        <v>175</v>
      </c>
      <c r="O26" s="71" t="s">
        <v>203</v>
      </c>
      <c r="P26" s="79"/>
      <c r="Q26" s="109"/>
    </row>
    <row r="27" spans="1:17" x14ac:dyDescent="0.25">
      <c r="A27" s="146"/>
      <c r="B27" s="111"/>
      <c r="C27" s="100"/>
      <c r="D27" s="100"/>
      <c r="E27" s="71" t="s">
        <v>176</v>
      </c>
      <c r="F27" s="71" t="s">
        <v>208</v>
      </c>
      <c r="G27" s="71" t="s">
        <v>208</v>
      </c>
      <c r="H27" s="71" t="s">
        <v>208</v>
      </c>
      <c r="I27" s="71" t="s">
        <v>208</v>
      </c>
      <c r="J27" s="71" t="s">
        <v>208</v>
      </c>
      <c r="K27" s="71" t="s">
        <v>208</v>
      </c>
      <c r="L27" s="71" t="s">
        <v>208</v>
      </c>
      <c r="M27" s="71" t="s">
        <v>208</v>
      </c>
      <c r="N27" s="71" t="s">
        <v>208</v>
      </c>
      <c r="O27" s="71" t="s">
        <v>208</v>
      </c>
      <c r="P27" s="79"/>
      <c r="Q27" s="109"/>
    </row>
    <row r="28" spans="1:17" x14ac:dyDescent="0.35">
      <c r="A28" s="146"/>
      <c r="B28" s="160"/>
      <c r="C28" s="100"/>
      <c r="D28" s="79"/>
      <c r="E28" s="71" t="s">
        <v>214</v>
      </c>
      <c r="F28" s="71" t="s">
        <v>214</v>
      </c>
      <c r="G28" s="71" t="s">
        <v>214</v>
      </c>
      <c r="H28" s="71" t="s">
        <v>170</v>
      </c>
      <c r="I28" s="71" t="s">
        <v>170</v>
      </c>
      <c r="J28" s="71" t="s">
        <v>170</v>
      </c>
      <c r="K28" s="71" t="s">
        <v>170</v>
      </c>
      <c r="L28" s="71" t="s">
        <v>170</v>
      </c>
      <c r="M28" s="71" t="s">
        <v>170</v>
      </c>
      <c r="N28" s="71" t="s">
        <v>170</v>
      </c>
      <c r="O28" s="71" t="s">
        <v>170</v>
      </c>
      <c r="P28" s="79"/>
      <c r="Q28" s="109"/>
    </row>
    <row r="29" spans="1:17" x14ac:dyDescent="0.25">
      <c r="A29" s="146"/>
      <c r="B29" s="111"/>
      <c r="C29" s="100"/>
      <c r="D29" s="79"/>
      <c r="E29" s="71"/>
      <c r="F29" s="71"/>
      <c r="G29" s="71"/>
      <c r="H29" s="71" t="s">
        <v>177</v>
      </c>
      <c r="I29" s="71" t="s">
        <v>177</v>
      </c>
      <c r="J29" s="71" t="s">
        <v>177</v>
      </c>
      <c r="K29" s="71" t="s">
        <v>177</v>
      </c>
      <c r="L29" s="71" t="s">
        <v>177</v>
      </c>
      <c r="M29" s="71" t="s">
        <v>177</v>
      </c>
      <c r="N29" s="71" t="s">
        <v>177</v>
      </c>
      <c r="O29" s="71" t="s">
        <v>177</v>
      </c>
      <c r="P29" s="79"/>
      <c r="Q29" s="109"/>
    </row>
    <row r="30" spans="1:17" x14ac:dyDescent="0.35">
      <c r="A30" s="146"/>
      <c r="B30" s="160"/>
      <c r="C30" s="100"/>
      <c r="D30" s="79"/>
      <c r="E30" s="79"/>
      <c r="F30" s="79"/>
      <c r="G30" s="79"/>
      <c r="H30" s="71" t="s">
        <v>202</v>
      </c>
      <c r="I30" s="71" t="s">
        <v>202</v>
      </c>
      <c r="J30" s="71" t="s">
        <v>202</v>
      </c>
      <c r="K30" s="71" t="s">
        <v>202</v>
      </c>
      <c r="L30" s="71" t="s">
        <v>202</v>
      </c>
      <c r="M30" s="71" t="s">
        <v>202</v>
      </c>
      <c r="N30" s="71" t="s">
        <v>202</v>
      </c>
      <c r="O30" s="71" t="s">
        <v>202</v>
      </c>
      <c r="P30" s="79"/>
      <c r="Q30" s="109"/>
    </row>
    <row r="31" spans="1:17" x14ac:dyDescent="0.25">
      <c r="A31" s="146"/>
      <c r="B31" s="111"/>
      <c r="C31" s="100"/>
      <c r="D31" s="79"/>
      <c r="E31" s="79"/>
      <c r="F31" s="79"/>
      <c r="G31" s="79"/>
      <c r="H31" s="71" t="s">
        <v>195</v>
      </c>
      <c r="I31" s="71" t="s">
        <v>195</v>
      </c>
      <c r="J31" s="71" t="s">
        <v>195</v>
      </c>
      <c r="K31" s="71" t="s">
        <v>195</v>
      </c>
      <c r="L31" s="71" t="s">
        <v>173</v>
      </c>
      <c r="M31" s="191" t="s">
        <v>182</v>
      </c>
      <c r="N31" s="71" t="s">
        <v>182</v>
      </c>
      <c r="O31" s="71" t="s">
        <v>182</v>
      </c>
      <c r="P31" s="79"/>
      <c r="Q31" s="109"/>
    </row>
    <row r="32" spans="1:17" x14ac:dyDescent="0.25">
      <c r="A32" s="146"/>
      <c r="B32" s="111"/>
      <c r="C32" s="100"/>
      <c r="D32" s="79"/>
      <c r="E32" s="79"/>
      <c r="F32" s="79"/>
      <c r="G32" s="79"/>
      <c r="H32" s="71" t="s">
        <v>207</v>
      </c>
      <c r="I32" s="71" t="s">
        <v>207</v>
      </c>
      <c r="J32" s="71" t="s">
        <v>207</v>
      </c>
      <c r="K32" s="79"/>
      <c r="L32" s="79"/>
      <c r="M32" s="79"/>
      <c r="N32" s="79"/>
      <c r="O32" s="79"/>
      <c r="P32" s="79"/>
      <c r="Q32" s="109"/>
    </row>
    <row r="33" spans="1:17" x14ac:dyDescent="0.25">
      <c r="A33" s="146"/>
      <c r="B33" s="111"/>
      <c r="C33" s="100"/>
      <c r="D33" s="79"/>
      <c r="E33" s="79"/>
      <c r="F33" s="79"/>
      <c r="G33" s="79"/>
      <c r="H33" s="71" t="s">
        <v>187</v>
      </c>
      <c r="I33" s="71" t="s">
        <v>187</v>
      </c>
      <c r="J33" s="79"/>
      <c r="K33" s="79"/>
      <c r="L33" s="79"/>
      <c r="M33" s="79"/>
      <c r="N33" s="79"/>
      <c r="O33" s="79"/>
      <c r="P33" s="79"/>
      <c r="Q33" s="109"/>
    </row>
    <row r="34" spans="1:17" ht="8.4" customHeight="1" x14ac:dyDescent="0.25">
      <c r="A34" s="144"/>
      <c r="B34" s="92"/>
      <c r="C34" s="108"/>
      <c r="D34" s="100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x14ac:dyDescent="0.25">
      <c r="A35" s="145" t="s">
        <v>119</v>
      </c>
      <c r="B35" s="92"/>
      <c r="C35" s="108"/>
      <c r="D35" s="100"/>
      <c r="E35" s="79"/>
      <c r="F35" s="73" t="s">
        <v>187</v>
      </c>
      <c r="G35" s="73" t="s">
        <v>187</v>
      </c>
      <c r="H35" s="73" t="s">
        <v>171</v>
      </c>
      <c r="I35" s="73" t="s">
        <v>184</v>
      </c>
      <c r="J35" s="73" t="s">
        <v>171</v>
      </c>
      <c r="K35" s="73" t="s">
        <v>171</v>
      </c>
      <c r="L35" s="73" t="s">
        <v>190</v>
      </c>
      <c r="M35" s="73" t="s">
        <v>190</v>
      </c>
      <c r="N35" s="73" t="s">
        <v>190</v>
      </c>
      <c r="O35" s="73" t="s">
        <v>190</v>
      </c>
      <c r="P35" s="108"/>
      <c r="Q35" s="109"/>
    </row>
    <row r="36" spans="1:17" x14ac:dyDescent="0.25">
      <c r="A36" s="144"/>
      <c r="B36" s="92"/>
      <c r="C36" s="108"/>
      <c r="D36" s="100"/>
      <c r="E36" s="79"/>
      <c r="F36" s="73" t="s">
        <v>204</v>
      </c>
      <c r="G36" s="73" t="s">
        <v>204</v>
      </c>
      <c r="H36" s="73" t="s">
        <v>178</v>
      </c>
      <c r="I36" s="73" t="s">
        <v>178</v>
      </c>
      <c r="J36" s="73" t="s">
        <v>178</v>
      </c>
      <c r="K36" s="73" t="s">
        <v>178</v>
      </c>
      <c r="L36" s="73" t="s">
        <v>178</v>
      </c>
      <c r="M36" s="73" t="s">
        <v>178</v>
      </c>
      <c r="N36" s="73" t="s">
        <v>178</v>
      </c>
      <c r="O36" s="73" t="s">
        <v>178</v>
      </c>
      <c r="P36" s="108"/>
      <c r="Q36" s="109"/>
    </row>
    <row r="37" spans="1:17" x14ac:dyDescent="0.25">
      <c r="A37" s="144"/>
      <c r="B37" s="92"/>
      <c r="C37" s="108"/>
      <c r="D37" s="100"/>
      <c r="E37" s="79"/>
      <c r="F37" s="79"/>
      <c r="G37" s="79"/>
      <c r="H37" s="73" t="s">
        <v>230</v>
      </c>
      <c r="I37" s="73" t="s">
        <v>230</v>
      </c>
      <c r="J37" s="73" t="s">
        <v>230</v>
      </c>
      <c r="K37" s="73" t="s">
        <v>230</v>
      </c>
      <c r="L37" s="79"/>
      <c r="M37" s="79"/>
      <c r="N37" s="79"/>
      <c r="O37" s="79"/>
      <c r="P37" s="108"/>
      <c r="Q37" s="109"/>
    </row>
    <row r="38" spans="1:17" x14ac:dyDescent="0.25">
      <c r="A38" s="144"/>
      <c r="B38" s="92"/>
      <c r="C38" s="108"/>
      <c r="D38" s="100"/>
      <c r="E38" s="79"/>
      <c r="F38" s="79"/>
      <c r="G38" s="79"/>
      <c r="H38" s="73" t="s">
        <v>206</v>
      </c>
      <c r="I38" s="73" t="s">
        <v>206</v>
      </c>
      <c r="J38" s="73" t="s">
        <v>173</v>
      </c>
      <c r="K38" s="73" t="s">
        <v>173</v>
      </c>
      <c r="L38" s="79"/>
      <c r="M38" s="79"/>
      <c r="N38" s="79"/>
      <c r="O38" s="79"/>
      <c r="P38" s="108"/>
      <c r="Q38" s="109"/>
    </row>
    <row r="39" spans="1:17" s="86" customFormat="1" ht="8.4" customHeight="1" x14ac:dyDescent="0.25">
      <c r="A39" s="146"/>
      <c r="B39" s="111"/>
      <c r="C39" s="79"/>
      <c r="D39" s="94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10"/>
    </row>
    <row r="40" spans="1:17" x14ac:dyDescent="0.25">
      <c r="A40" s="148" t="s">
        <v>3</v>
      </c>
      <c r="B40" s="111"/>
      <c r="C40" s="108"/>
      <c r="D40" s="94"/>
      <c r="E40" s="79"/>
      <c r="F40" s="79"/>
      <c r="G40" s="71" t="s">
        <v>185</v>
      </c>
      <c r="H40" s="71" t="s">
        <v>185</v>
      </c>
      <c r="I40" s="71" t="s">
        <v>185</v>
      </c>
      <c r="J40" s="71" t="s">
        <v>185</v>
      </c>
      <c r="K40" s="71" t="s">
        <v>185</v>
      </c>
      <c r="L40" s="71" t="s">
        <v>185</v>
      </c>
      <c r="M40" s="108"/>
      <c r="N40" s="108"/>
      <c r="O40" s="108"/>
      <c r="P40" s="108"/>
      <c r="Q40" s="109"/>
    </row>
    <row r="41" spans="1:17" x14ac:dyDescent="0.25">
      <c r="A41" s="149"/>
      <c r="B41" s="111"/>
      <c r="C41" s="108"/>
      <c r="D41" s="94"/>
      <c r="E41" s="79"/>
      <c r="F41" s="79"/>
      <c r="G41" s="71" t="s">
        <v>229</v>
      </c>
      <c r="H41" s="71" t="s">
        <v>205</v>
      </c>
      <c r="I41" s="71" t="s">
        <v>205</v>
      </c>
      <c r="J41" s="71" t="s">
        <v>205</v>
      </c>
      <c r="K41" s="71" t="s">
        <v>205</v>
      </c>
      <c r="L41" s="71" t="s">
        <v>205</v>
      </c>
      <c r="M41" s="108"/>
      <c r="N41" s="108"/>
      <c r="O41" s="108"/>
      <c r="P41" s="108"/>
      <c r="Q41" s="109"/>
    </row>
    <row r="42" spans="1:17" s="86" customFormat="1" ht="8.4" customHeight="1" x14ac:dyDescent="0.25">
      <c r="A42" s="146"/>
      <c r="B42" s="111"/>
      <c r="C42" s="79"/>
      <c r="D42" s="94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110"/>
    </row>
    <row r="43" spans="1:17" x14ac:dyDescent="0.25">
      <c r="A43" s="147" t="s">
        <v>161</v>
      </c>
      <c r="B43" s="92"/>
      <c r="C43" s="71" t="s">
        <v>202</v>
      </c>
      <c r="D43" s="71" t="s">
        <v>202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108"/>
      <c r="Q43" s="109"/>
    </row>
    <row r="44" spans="1:17" x14ac:dyDescent="0.25">
      <c r="A44" s="146"/>
      <c r="B44" s="92"/>
      <c r="C44" s="71" t="s">
        <v>242</v>
      </c>
      <c r="D44" s="71" t="s">
        <v>208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108"/>
      <c r="Q44" s="109"/>
    </row>
    <row r="45" spans="1:17" s="86" customFormat="1" ht="8.4" customHeight="1" x14ac:dyDescent="0.25">
      <c r="A45" s="146"/>
      <c r="B45" s="111"/>
      <c r="C45" s="79"/>
      <c r="D45" s="94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110"/>
    </row>
    <row r="46" spans="1:17" x14ac:dyDescent="0.25">
      <c r="A46" s="150" t="s">
        <v>160</v>
      </c>
      <c r="B46" s="111"/>
      <c r="C46" s="108"/>
      <c r="D46" s="100"/>
      <c r="E46" s="70" t="s">
        <v>1</v>
      </c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108"/>
      <c r="Q46" s="109"/>
    </row>
    <row r="47" spans="1:17" x14ac:dyDescent="0.25">
      <c r="A47" s="146"/>
      <c r="B47" s="111"/>
      <c r="C47" s="108"/>
      <c r="D47" s="100"/>
      <c r="E47" s="70" t="s">
        <v>208</v>
      </c>
      <c r="F47" s="79"/>
      <c r="G47" s="79"/>
      <c r="H47" s="79"/>
      <c r="I47" s="71" t="s">
        <v>207</v>
      </c>
      <c r="J47" s="71" t="s">
        <v>207</v>
      </c>
      <c r="K47" s="71" t="s">
        <v>207</v>
      </c>
      <c r="L47" s="79"/>
      <c r="M47" s="79"/>
      <c r="N47" s="79"/>
      <c r="O47" s="79"/>
      <c r="P47" s="108"/>
      <c r="Q47" s="109"/>
    </row>
    <row r="48" spans="1:17" s="86" customFormat="1" ht="8.4" customHeight="1" x14ac:dyDescent="0.25">
      <c r="A48" s="146"/>
      <c r="B48" s="111"/>
      <c r="C48" s="79"/>
      <c r="D48" s="94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110"/>
    </row>
    <row r="49" spans="1:17" x14ac:dyDescent="0.25">
      <c r="A49" s="150" t="s">
        <v>162</v>
      </c>
      <c r="B49" s="92"/>
      <c r="C49" s="108"/>
      <c r="D49" s="100"/>
      <c r="E49" s="108"/>
      <c r="F49" s="70" t="s">
        <v>202</v>
      </c>
      <c r="G49" s="70" t="s">
        <v>202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9"/>
    </row>
    <row r="50" spans="1:17" x14ac:dyDescent="0.25">
      <c r="A50" s="144"/>
      <c r="B50" s="92"/>
      <c r="C50" s="108"/>
      <c r="D50" s="100"/>
      <c r="E50" s="108"/>
      <c r="F50" s="70" t="s">
        <v>171</v>
      </c>
      <c r="G50" s="70" t="s">
        <v>178</v>
      </c>
      <c r="H50" s="108"/>
      <c r="I50" s="108"/>
      <c r="J50" s="108"/>
      <c r="K50" s="108"/>
      <c r="L50" s="108"/>
      <c r="M50" s="108"/>
      <c r="N50" s="108"/>
      <c r="O50" s="108"/>
      <c r="P50" s="108"/>
      <c r="Q50" s="109"/>
    </row>
    <row r="51" spans="1:17" ht="8.4" customHeight="1" x14ac:dyDescent="0.25">
      <c r="A51" s="144"/>
      <c r="B51" s="92"/>
      <c r="C51" s="108"/>
      <c r="D51" s="100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</row>
    <row r="52" spans="1:17" x14ac:dyDescent="0.25">
      <c r="A52" s="150" t="s">
        <v>163</v>
      </c>
      <c r="B52" s="92"/>
      <c r="C52" s="108"/>
      <c r="D52" s="100"/>
      <c r="E52" s="108"/>
      <c r="F52" s="70" t="s">
        <v>197</v>
      </c>
      <c r="G52" s="70" t="s">
        <v>171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9"/>
    </row>
    <row r="53" spans="1:17" x14ac:dyDescent="0.25">
      <c r="A53" s="144"/>
      <c r="B53" s="92"/>
      <c r="C53" s="108"/>
      <c r="D53" s="100"/>
      <c r="E53" s="108"/>
      <c r="F53" s="70" t="s">
        <v>178</v>
      </c>
      <c r="G53" s="70" t="s">
        <v>206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9"/>
    </row>
    <row r="54" spans="1:17" ht="8.4" customHeight="1" x14ac:dyDescent="0.25">
      <c r="A54" s="144"/>
      <c r="B54" s="92"/>
      <c r="C54" s="108"/>
      <c r="D54" s="100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9"/>
    </row>
    <row r="55" spans="1:17" x14ac:dyDescent="0.25">
      <c r="A55" s="151" t="s">
        <v>222</v>
      </c>
      <c r="B55" s="214" t="s">
        <v>189</v>
      </c>
      <c r="C55" s="215"/>
      <c r="D55" s="215"/>
      <c r="E55" s="216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108"/>
      <c r="Q55" s="109"/>
    </row>
    <row r="56" spans="1:17" ht="8.4" customHeight="1" x14ac:dyDescent="0.25">
      <c r="A56" s="117"/>
      <c r="B56" s="92"/>
      <c r="C56" s="108"/>
      <c r="D56" s="100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108"/>
      <c r="Q56" s="109"/>
    </row>
    <row r="57" spans="1:17" x14ac:dyDescent="0.25">
      <c r="A57" s="152" t="s">
        <v>169</v>
      </c>
      <c r="B57" s="111"/>
      <c r="C57" s="79"/>
      <c r="D57" s="100"/>
      <c r="E57" s="79"/>
      <c r="F57" s="70" t="s">
        <v>229</v>
      </c>
      <c r="G57" s="70" t="s">
        <v>197</v>
      </c>
      <c r="H57" s="70" t="s">
        <v>184</v>
      </c>
      <c r="I57" s="70" t="s">
        <v>171</v>
      </c>
      <c r="J57" s="70"/>
      <c r="K57" s="70"/>
      <c r="L57" s="70" t="s">
        <v>182</v>
      </c>
      <c r="M57" s="70" t="s">
        <v>173</v>
      </c>
      <c r="N57" s="70" t="s">
        <v>203</v>
      </c>
      <c r="O57" s="70" t="s">
        <v>175</v>
      </c>
      <c r="P57" s="108"/>
      <c r="Q57" s="109"/>
    </row>
    <row r="58" spans="1:17" s="86" customFormat="1" ht="8.4" customHeight="1" x14ac:dyDescent="0.25">
      <c r="A58" s="146"/>
      <c r="B58" s="111"/>
      <c r="C58" s="79"/>
      <c r="D58" s="9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110"/>
    </row>
    <row r="59" spans="1:17" s="86" customFormat="1" x14ac:dyDescent="0.35">
      <c r="A59" s="153" t="s">
        <v>232</v>
      </c>
      <c r="B59" s="73" t="s">
        <v>7</v>
      </c>
      <c r="C59" s="73" t="s">
        <v>7</v>
      </c>
      <c r="D59" s="73" t="s">
        <v>7</v>
      </c>
      <c r="E59" s="73" t="s">
        <v>7</v>
      </c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110"/>
    </row>
    <row r="60" spans="1:17" s="86" customFormat="1" ht="8.4" customHeight="1" x14ac:dyDescent="0.35">
      <c r="A60" s="142"/>
      <c r="B60" s="111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110"/>
    </row>
    <row r="61" spans="1:17" s="86" customFormat="1" x14ac:dyDescent="0.35">
      <c r="A61" s="153" t="s">
        <v>89</v>
      </c>
      <c r="B61" s="217"/>
      <c r="C61" s="73"/>
      <c r="D61" s="73" t="s">
        <v>215</v>
      </c>
      <c r="E61" s="73" t="s">
        <v>215</v>
      </c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110"/>
    </row>
    <row r="62" spans="1:17" s="86" customFormat="1" ht="8.4" customHeight="1" x14ac:dyDescent="0.35">
      <c r="A62" s="142"/>
      <c r="B62" s="111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110"/>
    </row>
    <row r="63" spans="1:17" s="86" customFormat="1" x14ac:dyDescent="0.25">
      <c r="A63" s="152" t="s">
        <v>233</v>
      </c>
      <c r="B63" s="218" t="s">
        <v>197</v>
      </c>
      <c r="C63" s="70" t="s">
        <v>197</v>
      </c>
      <c r="D63" s="70" t="s">
        <v>197</v>
      </c>
      <c r="E63" s="70" t="s">
        <v>197</v>
      </c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110"/>
    </row>
    <row r="64" spans="1:17" s="86" customFormat="1" x14ac:dyDescent="0.25">
      <c r="A64" s="146"/>
      <c r="B64" s="218" t="s">
        <v>200</v>
      </c>
      <c r="C64" s="70" t="s">
        <v>200</v>
      </c>
      <c r="D64" s="70" t="s">
        <v>200</v>
      </c>
      <c r="E64" s="70" t="s">
        <v>200</v>
      </c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110"/>
    </row>
    <row r="65" spans="1:17" s="86" customFormat="1" ht="8.4" customHeight="1" x14ac:dyDescent="0.25">
      <c r="A65" s="146"/>
      <c r="B65" s="111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110"/>
    </row>
    <row r="66" spans="1:17" s="86" customFormat="1" x14ac:dyDescent="0.25">
      <c r="A66" s="152" t="s">
        <v>234</v>
      </c>
      <c r="B66" s="218" t="s">
        <v>193</v>
      </c>
      <c r="C66" s="70" t="s">
        <v>193</v>
      </c>
      <c r="D66" s="70" t="s">
        <v>193</v>
      </c>
      <c r="E66" s="70" t="s">
        <v>193</v>
      </c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110"/>
    </row>
    <row r="67" spans="1:17" s="86" customFormat="1" x14ac:dyDescent="0.25">
      <c r="A67" s="146"/>
      <c r="B67" s="218" t="s">
        <v>177</v>
      </c>
      <c r="C67" s="70" t="s">
        <v>177</v>
      </c>
      <c r="D67" s="70" t="s">
        <v>177</v>
      </c>
      <c r="E67" s="70" t="s">
        <v>177</v>
      </c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110"/>
    </row>
    <row r="68" spans="1:17" s="86" customFormat="1" ht="8.4" customHeight="1" x14ac:dyDescent="0.25">
      <c r="A68" s="146"/>
      <c r="B68" s="111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110"/>
    </row>
    <row r="69" spans="1:17" s="86" customFormat="1" x14ac:dyDescent="0.25">
      <c r="A69" s="154" t="s">
        <v>235</v>
      </c>
      <c r="B69" s="218" t="s">
        <v>203</v>
      </c>
      <c r="C69" s="70" t="s">
        <v>203</v>
      </c>
      <c r="D69" s="70" t="s">
        <v>203</v>
      </c>
      <c r="E69" s="70" t="s">
        <v>203</v>
      </c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110"/>
    </row>
    <row r="70" spans="1:17" s="86" customFormat="1" x14ac:dyDescent="0.25">
      <c r="A70" s="149"/>
      <c r="B70" s="218" t="s">
        <v>188</v>
      </c>
      <c r="C70" s="70" t="s">
        <v>188</v>
      </c>
      <c r="D70" s="70" t="s">
        <v>171</v>
      </c>
      <c r="E70" s="70" t="s">
        <v>171</v>
      </c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110"/>
    </row>
    <row r="71" spans="1:17" s="86" customFormat="1" ht="8.4" customHeight="1" x14ac:dyDescent="0.25">
      <c r="A71" s="149"/>
      <c r="B71" s="111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110"/>
    </row>
    <row r="72" spans="1:17" s="86" customFormat="1" x14ac:dyDescent="0.25">
      <c r="A72" s="152" t="s">
        <v>236</v>
      </c>
      <c r="B72" s="218" t="s">
        <v>182</v>
      </c>
      <c r="C72" s="70" t="s">
        <v>182</v>
      </c>
      <c r="D72" s="70" t="s">
        <v>182</v>
      </c>
      <c r="E72" s="70" t="s">
        <v>182</v>
      </c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110"/>
    </row>
    <row r="73" spans="1:17" s="86" customFormat="1" x14ac:dyDescent="0.25">
      <c r="A73" s="146"/>
      <c r="B73" s="218" t="s">
        <v>178</v>
      </c>
      <c r="C73" s="70" t="s">
        <v>178</v>
      </c>
      <c r="D73" s="70" t="s">
        <v>178</v>
      </c>
      <c r="E73" s="70" t="s">
        <v>178</v>
      </c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110"/>
    </row>
    <row r="74" spans="1:17" s="86" customFormat="1" ht="8.4" customHeight="1" x14ac:dyDescent="0.25">
      <c r="A74" s="146"/>
      <c r="B74" s="111"/>
      <c r="C74" s="79"/>
      <c r="D74" s="94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110"/>
    </row>
    <row r="75" spans="1:17" s="86" customFormat="1" x14ac:dyDescent="0.25">
      <c r="A75" s="145" t="s">
        <v>241</v>
      </c>
      <c r="B75" s="111"/>
      <c r="C75" s="79"/>
      <c r="D75" s="94"/>
      <c r="E75" s="79"/>
      <c r="F75" s="73" t="s">
        <v>170</v>
      </c>
      <c r="G75" s="73" t="s">
        <v>170</v>
      </c>
      <c r="H75" s="79"/>
      <c r="I75" s="79"/>
      <c r="J75" s="79"/>
      <c r="K75" s="79"/>
      <c r="L75" s="79"/>
      <c r="M75" s="79"/>
      <c r="N75" s="79"/>
      <c r="O75" s="79"/>
      <c r="P75" s="79"/>
      <c r="Q75" s="110"/>
    </row>
    <row r="76" spans="1:17" s="86" customFormat="1" x14ac:dyDescent="0.25">
      <c r="A76" s="146"/>
      <c r="B76" s="111"/>
      <c r="C76" s="79"/>
      <c r="D76" s="94"/>
      <c r="E76" s="79"/>
      <c r="F76" s="73" t="s">
        <v>192</v>
      </c>
      <c r="G76" s="73" t="s">
        <v>192</v>
      </c>
      <c r="H76" s="79"/>
      <c r="I76" s="79"/>
      <c r="J76" s="79"/>
      <c r="K76" s="79"/>
      <c r="L76" s="79"/>
      <c r="M76" s="79"/>
      <c r="N76" s="79"/>
      <c r="O76" s="79"/>
      <c r="P76" s="79"/>
      <c r="Q76" s="110"/>
    </row>
    <row r="77" spans="1:17" s="86" customFormat="1" ht="8.4" customHeight="1" x14ac:dyDescent="0.25">
      <c r="A77" s="146"/>
      <c r="B77" s="111"/>
      <c r="C77" s="79"/>
      <c r="D77" s="94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110"/>
    </row>
    <row r="78" spans="1:17" s="86" customFormat="1" x14ac:dyDescent="0.25">
      <c r="A78" s="150" t="s">
        <v>237</v>
      </c>
      <c r="B78" s="111"/>
      <c r="C78" s="79"/>
      <c r="D78" s="94"/>
      <c r="E78" s="79"/>
      <c r="F78" s="70" t="s">
        <v>184</v>
      </c>
      <c r="G78" s="70" t="s">
        <v>184</v>
      </c>
      <c r="H78" s="79"/>
      <c r="I78" s="79"/>
      <c r="J78" s="79"/>
      <c r="K78" s="79"/>
      <c r="L78" s="79"/>
      <c r="M78" s="79"/>
      <c r="N78" s="79"/>
      <c r="O78" s="79"/>
      <c r="P78" s="79"/>
      <c r="Q78" s="110"/>
    </row>
    <row r="79" spans="1:17" s="86" customFormat="1" x14ac:dyDescent="0.25">
      <c r="A79" s="146"/>
      <c r="B79" s="111"/>
      <c r="C79" s="79"/>
      <c r="D79" s="94"/>
      <c r="E79" s="79"/>
      <c r="F79" s="70" t="s">
        <v>7</v>
      </c>
      <c r="G79" s="70" t="s">
        <v>7</v>
      </c>
      <c r="H79" s="79"/>
      <c r="I79" s="79"/>
      <c r="J79" s="79"/>
      <c r="K79" s="79"/>
      <c r="L79" s="79"/>
      <c r="M79" s="79"/>
      <c r="N79" s="79"/>
      <c r="O79" s="79"/>
      <c r="P79" s="79"/>
      <c r="Q79" s="110"/>
    </row>
    <row r="80" spans="1:17" s="86" customFormat="1" ht="8.4" customHeight="1" x14ac:dyDescent="0.25">
      <c r="A80" s="146"/>
      <c r="B80" s="111"/>
      <c r="C80" s="79"/>
      <c r="D80" s="94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110"/>
    </row>
    <row r="81" spans="1:17" s="86" customFormat="1" x14ac:dyDescent="0.25">
      <c r="A81" s="150" t="s">
        <v>238</v>
      </c>
      <c r="B81" s="111"/>
      <c r="C81" s="79"/>
      <c r="D81" s="94"/>
      <c r="E81" s="79"/>
      <c r="F81" s="70" t="s">
        <v>182</v>
      </c>
      <c r="G81" s="70" t="s">
        <v>182</v>
      </c>
      <c r="H81" s="79"/>
      <c r="I81" s="79"/>
      <c r="J81" s="79"/>
      <c r="K81" s="79"/>
      <c r="L81" s="79"/>
      <c r="M81" s="79"/>
      <c r="N81" s="79"/>
      <c r="O81" s="79"/>
      <c r="P81" s="79"/>
      <c r="Q81" s="110"/>
    </row>
    <row r="82" spans="1:17" s="86" customFormat="1" x14ac:dyDescent="0.25">
      <c r="A82" s="146"/>
      <c r="B82" s="111"/>
      <c r="C82" s="79"/>
      <c r="D82" s="94"/>
      <c r="E82" s="79"/>
      <c r="F82" s="70" t="s">
        <v>177</v>
      </c>
      <c r="G82" s="70" t="s">
        <v>177</v>
      </c>
      <c r="H82" s="79"/>
      <c r="I82" s="79"/>
      <c r="J82" s="79"/>
      <c r="K82" s="79"/>
      <c r="L82" s="79"/>
      <c r="M82" s="79"/>
      <c r="N82" s="79"/>
      <c r="O82" s="79"/>
      <c r="P82" s="79"/>
      <c r="Q82" s="110"/>
    </row>
    <row r="83" spans="1:17" s="86" customFormat="1" ht="8.4" customHeight="1" x14ac:dyDescent="0.25">
      <c r="A83" s="146"/>
      <c r="B83" s="111"/>
      <c r="C83" s="79"/>
      <c r="D83" s="94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110"/>
    </row>
    <row r="84" spans="1:17" s="187" customFormat="1" x14ac:dyDescent="0.25">
      <c r="A84" s="188" t="s">
        <v>239</v>
      </c>
      <c r="B84" s="219"/>
      <c r="C84" s="185"/>
      <c r="D84" s="220"/>
      <c r="E84" s="185"/>
      <c r="F84" s="221" t="s">
        <v>182</v>
      </c>
      <c r="G84" s="221" t="s">
        <v>182</v>
      </c>
      <c r="H84" s="185"/>
      <c r="I84" s="185"/>
      <c r="J84" s="185"/>
      <c r="K84" s="185"/>
      <c r="L84" s="185"/>
      <c r="M84" s="185"/>
      <c r="N84" s="185"/>
      <c r="O84" s="185"/>
      <c r="P84" s="185"/>
      <c r="Q84" s="186"/>
    </row>
    <row r="85" spans="1:17" s="187" customFormat="1" x14ac:dyDescent="0.25">
      <c r="A85" s="189"/>
      <c r="B85" s="219"/>
      <c r="C85" s="185"/>
      <c r="D85" s="220"/>
      <c r="E85" s="185"/>
      <c r="F85" s="221" t="s">
        <v>177</v>
      </c>
      <c r="G85" s="221" t="s">
        <v>177</v>
      </c>
      <c r="H85" s="185"/>
      <c r="I85" s="185"/>
      <c r="J85" s="185"/>
      <c r="K85" s="185"/>
      <c r="L85" s="185"/>
      <c r="M85" s="185"/>
      <c r="N85" s="185"/>
      <c r="O85" s="185"/>
      <c r="P85" s="185"/>
      <c r="Q85" s="186"/>
    </row>
    <row r="86" spans="1:17" s="86" customFormat="1" ht="8.4" customHeight="1" x14ac:dyDescent="0.25">
      <c r="A86" s="146"/>
      <c r="B86" s="111"/>
      <c r="C86" s="79"/>
      <c r="D86" s="94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110"/>
    </row>
    <row r="87" spans="1:17" s="190" customFormat="1" x14ac:dyDescent="0.25">
      <c r="A87" s="188" t="s">
        <v>240</v>
      </c>
      <c r="B87" s="219"/>
      <c r="C87" s="185"/>
      <c r="D87" s="220"/>
      <c r="E87" s="185"/>
      <c r="F87" s="221" t="s">
        <v>197</v>
      </c>
      <c r="G87" s="221" t="s">
        <v>197</v>
      </c>
      <c r="H87" s="185"/>
      <c r="I87" s="185"/>
      <c r="J87" s="185"/>
      <c r="K87" s="185"/>
      <c r="L87" s="185"/>
      <c r="M87" s="185"/>
      <c r="N87" s="185"/>
      <c r="O87" s="185"/>
      <c r="P87" s="185"/>
      <c r="Q87" s="186"/>
    </row>
    <row r="88" spans="1:17" s="190" customFormat="1" x14ac:dyDescent="0.25">
      <c r="A88" s="189"/>
      <c r="B88" s="219"/>
      <c r="C88" s="185"/>
      <c r="D88" s="220"/>
      <c r="E88" s="185"/>
      <c r="F88" s="221" t="s">
        <v>178</v>
      </c>
      <c r="G88" s="221" t="s">
        <v>178</v>
      </c>
      <c r="H88" s="185"/>
      <c r="I88" s="185"/>
      <c r="J88" s="185"/>
      <c r="K88" s="185"/>
      <c r="L88" s="185"/>
      <c r="M88" s="185"/>
      <c r="N88" s="185"/>
      <c r="O88" s="185"/>
      <c r="P88" s="185"/>
      <c r="Q88" s="186"/>
    </row>
    <row r="89" spans="1:17" s="86" customFormat="1" ht="8.4" customHeight="1" x14ac:dyDescent="0.25">
      <c r="A89" s="146"/>
      <c r="B89" s="111"/>
      <c r="C89" s="79"/>
      <c r="D89" s="94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110"/>
    </row>
    <row r="90" spans="1:17" s="86" customFormat="1" x14ac:dyDescent="0.25">
      <c r="A90" s="150" t="s">
        <v>100</v>
      </c>
      <c r="B90" s="111"/>
      <c r="C90" s="79"/>
      <c r="D90" s="94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0"/>
      <c r="P90" s="70" t="s">
        <v>199</v>
      </c>
      <c r="Q90" s="110"/>
    </row>
    <row r="91" spans="1:17" s="86" customFormat="1" x14ac:dyDescent="0.25">
      <c r="A91" s="146"/>
      <c r="B91" s="111"/>
      <c r="C91" s="79"/>
      <c r="D91" s="94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0"/>
      <c r="P91" s="70" t="s">
        <v>179</v>
      </c>
      <c r="Q91" s="110"/>
    </row>
    <row r="92" spans="1:17" s="86" customFormat="1" x14ac:dyDescent="0.25">
      <c r="A92" s="146"/>
      <c r="B92" s="111"/>
      <c r="C92" s="79"/>
      <c r="D92" s="9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0"/>
      <c r="P92" s="70" t="s">
        <v>201</v>
      </c>
      <c r="Q92" s="110"/>
    </row>
    <row r="93" spans="1:17" s="86" customFormat="1" x14ac:dyDescent="0.25">
      <c r="A93" s="146"/>
      <c r="B93" s="111"/>
      <c r="C93" s="79"/>
      <c r="D93" s="9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0"/>
      <c r="P93" s="70" t="s">
        <v>172</v>
      </c>
      <c r="Q93" s="110"/>
    </row>
    <row r="94" spans="1:17" s="86" customFormat="1" x14ac:dyDescent="0.25">
      <c r="A94" s="146"/>
      <c r="B94" s="111"/>
      <c r="C94" s="79"/>
      <c r="D94" s="9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0"/>
      <c r="P94" s="70" t="s">
        <v>203</v>
      </c>
      <c r="Q94" s="110"/>
    </row>
    <row r="95" spans="1:17" s="86" customFormat="1" x14ac:dyDescent="0.25">
      <c r="A95" s="146"/>
      <c r="B95" s="111"/>
      <c r="C95" s="79"/>
      <c r="D95" s="9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0"/>
      <c r="P95" s="70" t="s">
        <v>213</v>
      </c>
      <c r="Q95" s="110"/>
    </row>
    <row r="96" spans="1:17" s="86" customFormat="1" ht="8.4" customHeight="1" x14ac:dyDescent="0.25">
      <c r="A96" s="146"/>
      <c r="B96" s="111"/>
      <c r="C96" s="79"/>
      <c r="D96" s="9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110"/>
    </row>
    <row r="97" spans="1:17" x14ac:dyDescent="0.35">
      <c r="A97" s="155" t="s">
        <v>101</v>
      </c>
      <c r="B97" s="111"/>
      <c r="C97" s="108"/>
      <c r="D97" s="100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70" t="s">
        <v>7</v>
      </c>
      <c r="Q97" s="109"/>
    </row>
    <row r="98" spans="1:17" x14ac:dyDescent="0.35">
      <c r="A98" s="142"/>
      <c r="B98" s="111"/>
      <c r="C98" s="108"/>
      <c r="D98" s="100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70" t="s">
        <v>228</v>
      </c>
      <c r="Q98" s="109"/>
    </row>
    <row r="99" spans="1:17" x14ac:dyDescent="0.35">
      <c r="A99" s="142"/>
      <c r="B99" s="111"/>
      <c r="C99" s="108"/>
      <c r="D99" s="100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70"/>
      <c r="Q99" s="109"/>
    </row>
    <row r="100" spans="1:17" s="86" customFormat="1" ht="9" customHeight="1" x14ac:dyDescent="0.35">
      <c r="A100" s="142"/>
      <c r="B100" s="111"/>
      <c r="C100" s="79"/>
      <c r="D100" s="94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110"/>
    </row>
    <row r="101" spans="1:17" s="86" customFormat="1" x14ac:dyDescent="0.35">
      <c r="A101" s="155" t="s">
        <v>167</v>
      </c>
      <c r="B101" s="111"/>
      <c r="C101" s="79"/>
      <c r="D101" s="94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0" t="s">
        <v>188</v>
      </c>
      <c r="Q101" s="110"/>
    </row>
    <row r="102" spans="1:17" x14ac:dyDescent="0.35">
      <c r="A102" s="142"/>
      <c r="B102" s="111"/>
      <c r="C102" s="108"/>
      <c r="D102" s="100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70"/>
      <c r="Q102" s="109"/>
    </row>
    <row r="103" spans="1:17" s="86" customFormat="1" ht="8.4" customHeight="1" x14ac:dyDescent="0.35">
      <c r="A103" s="142"/>
      <c r="B103" s="111"/>
      <c r="C103" s="79"/>
      <c r="D103" s="94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110"/>
    </row>
    <row r="104" spans="1:17" s="86" customFormat="1" x14ac:dyDescent="0.25">
      <c r="A104" s="150" t="s">
        <v>11</v>
      </c>
      <c r="B104" s="111"/>
      <c r="C104" s="79"/>
      <c r="D104" s="94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0" t="s">
        <v>182</v>
      </c>
      <c r="Q104" s="110"/>
    </row>
    <row r="105" spans="1:17" s="86" customFormat="1" x14ac:dyDescent="0.25">
      <c r="A105" s="146"/>
      <c r="B105" s="111"/>
      <c r="C105" s="79"/>
      <c r="D105" s="94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0" t="s">
        <v>175</v>
      </c>
      <c r="Q105" s="110"/>
    </row>
    <row r="106" spans="1:17" s="86" customFormat="1" x14ac:dyDescent="0.25">
      <c r="A106" s="146"/>
      <c r="B106" s="111"/>
      <c r="C106" s="79"/>
      <c r="D106" s="94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0"/>
      <c r="Q106" s="110"/>
    </row>
    <row r="107" spans="1:17" s="86" customFormat="1" ht="8.4" customHeight="1" x14ac:dyDescent="0.25">
      <c r="A107" s="146"/>
      <c r="B107" s="111"/>
      <c r="C107" s="79"/>
      <c r="D107" s="94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110"/>
    </row>
    <row r="108" spans="1:17" s="86" customFormat="1" x14ac:dyDescent="0.25">
      <c r="A108" s="143" t="s">
        <v>13</v>
      </c>
      <c r="B108" s="111"/>
      <c r="C108" s="79"/>
      <c r="D108" s="94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1" t="s">
        <v>202</v>
      </c>
      <c r="Q108" s="95" t="s">
        <v>198</v>
      </c>
    </row>
    <row r="109" spans="1:17" s="86" customFormat="1" x14ac:dyDescent="0.25">
      <c r="A109" s="146"/>
      <c r="B109" s="111"/>
      <c r="C109" s="79"/>
      <c r="D109" s="94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1" t="s">
        <v>177</v>
      </c>
      <c r="Q109" s="95" t="s">
        <v>177</v>
      </c>
    </row>
    <row r="110" spans="1:17" s="86" customFormat="1" x14ac:dyDescent="0.25">
      <c r="A110" s="146"/>
      <c r="B110" s="111"/>
      <c r="C110" s="79"/>
      <c r="D110" s="94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1" t="s">
        <v>207</v>
      </c>
      <c r="Q110" s="95" t="s">
        <v>207</v>
      </c>
    </row>
    <row r="111" spans="1:17" s="86" customFormat="1" x14ac:dyDescent="0.25">
      <c r="A111" s="146"/>
      <c r="B111" s="111"/>
      <c r="C111" s="79"/>
      <c r="D111" s="94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1"/>
      <c r="Q111" s="95"/>
    </row>
    <row r="112" spans="1:17" s="86" customFormat="1" ht="8.4" customHeight="1" x14ac:dyDescent="0.25">
      <c r="A112" s="146"/>
      <c r="B112" s="111"/>
      <c r="C112" s="79"/>
      <c r="D112" s="94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110"/>
    </row>
    <row r="113" spans="1:17" s="86" customFormat="1" x14ac:dyDescent="0.25">
      <c r="A113" s="145" t="s">
        <v>12</v>
      </c>
      <c r="B113" s="111"/>
      <c r="C113" s="79"/>
      <c r="D113" s="94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3" t="s">
        <v>170</v>
      </c>
      <c r="Q113" s="74" t="s">
        <v>170</v>
      </c>
    </row>
    <row r="114" spans="1:17" s="86" customFormat="1" x14ac:dyDescent="0.25">
      <c r="A114" s="146"/>
      <c r="B114" s="111"/>
      <c r="C114" s="79"/>
      <c r="D114" s="94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3" t="s">
        <v>171</v>
      </c>
      <c r="Q114" s="74" t="s">
        <v>199</v>
      </c>
    </row>
    <row r="115" spans="1:17" s="86" customFormat="1" x14ac:dyDescent="0.25">
      <c r="A115" s="146"/>
      <c r="B115" s="111"/>
      <c r="C115" s="79"/>
      <c r="D115" s="94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3"/>
      <c r="Q115" s="74" t="s">
        <v>188</v>
      </c>
    </row>
    <row r="116" spans="1:17" s="86" customFormat="1" x14ac:dyDescent="0.25">
      <c r="A116" s="146"/>
      <c r="B116" s="111"/>
      <c r="C116" s="79"/>
      <c r="D116" s="94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3"/>
      <c r="Q116" s="74" t="s">
        <v>228</v>
      </c>
    </row>
    <row r="117" spans="1:17" s="86" customFormat="1" x14ac:dyDescent="0.25">
      <c r="A117" s="146"/>
      <c r="B117" s="111"/>
      <c r="C117" s="79"/>
      <c r="D117" s="94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3"/>
      <c r="Q117" s="74"/>
    </row>
    <row r="118" spans="1:17" s="86" customFormat="1" x14ac:dyDescent="0.25">
      <c r="A118" s="146"/>
      <c r="B118" s="111"/>
      <c r="C118" s="79"/>
      <c r="D118" s="94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3"/>
      <c r="Q118" s="74"/>
    </row>
    <row r="119" spans="1:17" s="86" customFormat="1" ht="8.4" customHeight="1" x14ac:dyDescent="0.25">
      <c r="A119" s="146"/>
      <c r="B119" s="111"/>
      <c r="C119" s="79"/>
      <c r="D119" s="94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110"/>
    </row>
    <row r="120" spans="1:17" s="86" customFormat="1" x14ac:dyDescent="0.25">
      <c r="A120" s="152" t="s">
        <v>14</v>
      </c>
      <c r="B120" s="111"/>
      <c r="C120" s="79"/>
      <c r="D120" s="94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0"/>
      <c r="Q120" s="72" t="s">
        <v>179</v>
      </c>
    </row>
    <row r="121" spans="1:17" x14ac:dyDescent="0.25">
      <c r="A121" s="118"/>
      <c r="B121" s="92"/>
      <c r="C121" s="108"/>
      <c r="D121" s="100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70"/>
      <c r="Q121" s="72" t="s">
        <v>203</v>
      </c>
    </row>
    <row r="122" spans="1:17" x14ac:dyDescent="0.25">
      <c r="A122" s="118"/>
      <c r="B122" s="92"/>
      <c r="C122" s="108"/>
      <c r="D122" s="100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70"/>
      <c r="Q122" s="72" t="s">
        <v>175</v>
      </c>
    </row>
    <row r="123" spans="1:17" x14ac:dyDescent="0.25">
      <c r="A123" s="118"/>
      <c r="B123" s="92"/>
      <c r="C123" s="108"/>
      <c r="D123" s="100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70"/>
      <c r="Q123" s="72"/>
    </row>
    <row r="124" spans="1:17" x14ac:dyDescent="0.25">
      <c r="A124" s="118"/>
      <c r="B124" s="92"/>
      <c r="C124" s="108"/>
      <c r="D124" s="100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70"/>
      <c r="Q124" s="72"/>
    </row>
    <row r="125" spans="1:17" ht="18.600000000000001" thickBot="1" x14ac:dyDescent="0.3">
      <c r="A125" s="119"/>
      <c r="B125" s="112"/>
      <c r="C125" s="113"/>
      <c r="D125" s="114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96"/>
      <c r="Q125" s="97"/>
    </row>
    <row r="126" spans="1:17" x14ac:dyDescent="0.25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1:17" x14ac:dyDescent="0.25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</row>
    <row r="128" spans="1:17" x14ac:dyDescent="0.2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</row>
    <row r="129" spans="2:16" x14ac:dyDescent="0.25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</row>
    <row r="130" spans="2:16" x14ac:dyDescent="0.25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</row>
    <row r="131" spans="2:16" x14ac:dyDescent="0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</row>
    <row r="132" spans="2:16" x14ac:dyDescent="0.25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</row>
    <row r="133" spans="2:16" x14ac:dyDescent="0.25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</row>
    <row r="134" spans="2:16" x14ac:dyDescent="0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</row>
  </sheetData>
  <mergeCells count="4">
    <mergeCell ref="C24:O24"/>
    <mergeCell ref="B7:E7"/>
    <mergeCell ref="B6:Q6"/>
    <mergeCell ref="B55:E55"/>
  </mergeCells>
  <conditionalFormatting sqref="A8:A16 A59:A120 A19:A55">
    <cfRule type="expression" dxfId="34" priority="31">
      <formula>IF($B8="Oui",1,0)</formula>
    </cfRule>
  </conditionalFormatting>
  <conditionalFormatting sqref="A57">
    <cfRule type="expression" dxfId="33" priority="33">
      <formula>IF($B56="Oui",1,0)</formula>
    </cfRule>
  </conditionalFormatting>
  <conditionalFormatting sqref="A58">
    <cfRule type="expression" dxfId="32" priority="37">
      <formula>IF($B24="Oui",1,0)</formula>
    </cfRule>
  </conditionalFormatting>
  <conditionalFormatting sqref="A17:A18">
    <cfRule type="expression" dxfId="31" priority="40">
      <formula>IF($E17="Oui",1,0)</formula>
    </cfRule>
  </conditionalFormatting>
  <pageMargins left="0.25" right="0.25" top="0.75" bottom="0.75" header="0.3" footer="0.3"/>
  <pageSetup paperSize="8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55" zoomScaleNormal="55" workbookViewId="0">
      <selection activeCell="B17" sqref="B17"/>
    </sheetView>
  </sheetViews>
  <sheetFormatPr baseColWidth="10" defaultRowHeight="13.2" x14ac:dyDescent="0.25"/>
  <cols>
    <col min="1" max="1" width="40.6640625" bestFit="1" customWidth="1"/>
    <col min="2" max="2" width="21.77734375" customWidth="1"/>
  </cols>
  <sheetData>
    <row r="1" spans="1:11" s="67" customFormat="1" ht="15.6" x14ac:dyDescent="0.25">
      <c r="A1" s="63" t="s">
        <v>25</v>
      </c>
      <c r="B1" s="65"/>
      <c r="C1" s="67" t="s">
        <v>138</v>
      </c>
      <c r="E1" s="69"/>
      <c r="G1" s="64"/>
      <c r="H1" s="64"/>
      <c r="I1" s="64"/>
      <c r="K1" s="66"/>
    </row>
    <row r="2" spans="1:11" s="67" customFormat="1" ht="16.2" thickBot="1" x14ac:dyDescent="0.3">
      <c r="A2" s="68"/>
    </row>
    <row r="3" spans="1:11" ht="15.6" x14ac:dyDescent="0.25">
      <c r="A3" s="103" t="s">
        <v>27</v>
      </c>
      <c r="B3" s="104">
        <v>43360</v>
      </c>
      <c r="C3" s="3"/>
    </row>
    <row r="4" spans="1:11" ht="16.2" thickBot="1" x14ac:dyDescent="0.3">
      <c r="A4" s="105"/>
      <c r="B4" s="106"/>
      <c r="C4" s="3"/>
    </row>
    <row r="5" spans="1:11" ht="15.6" thickBot="1" x14ac:dyDescent="0.3">
      <c r="A5" s="107"/>
      <c r="B5" s="133" t="s">
        <v>127</v>
      </c>
      <c r="C5" s="2"/>
    </row>
    <row r="6" spans="1:11" ht="15" x14ac:dyDescent="0.25">
      <c r="A6" s="129" t="s">
        <v>2</v>
      </c>
      <c r="B6" s="132" t="s">
        <v>183</v>
      </c>
      <c r="C6" s="2"/>
    </row>
    <row r="7" spans="1:11" ht="15" x14ac:dyDescent="0.25">
      <c r="A7" s="130"/>
      <c r="B7" s="135" t="s">
        <v>176</v>
      </c>
      <c r="C7" s="2"/>
    </row>
    <row r="8" spans="1:11" ht="15" x14ac:dyDescent="0.25">
      <c r="A8" s="130"/>
      <c r="B8" s="135" t="s">
        <v>216</v>
      </c>
      <c r="C8" s="2"/>
    </row>
    <row r="9" spans="1:11" ht="15" x14ac:dyDescent="0.25">
      <c r="A9" s="130"/>
      <c r="B9" s="135" t="s">
        <v>229</v>
      </c>
      <c r="C9" s="2"/>
    </row>
    <row r="10" spans="1:11" ht="15" x14ac:dyDescent="0.25">
      <c r="A10" s="130"/>
      <c r="B10" s="127"/>
      <c r="C10" s="2"/>
    </row>
    <row r="11" spans="1:11" ht="15" x14ac:dyDescent="0.25">
      <c r="A11" s="130"/>
      <c r="B11" s="127"/>
      <c r="C11" s="1"/>
    </row>
    <row r="12" spans="1:11" ht="6" customHeight="1" x14ac:dyDescent="0.25">
      <c r="A12" s="102"/>
      <c r="B12" s="102"/>
      <c r="C12" s="1"/>
    </row>
    <row r="13" spans="1:11" ht="15.6" thickBot="1" x14ac:dyDescent="0.3">
      <c r="A13" s="131" t="s">
        <v>102</v>
      </c>
      <c r="B13" s="128"/>
      <c r="C1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8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5" sqref="E15"/>
    </sheetView>
  </sheetViews>
  <sheetFormatPr baseColWidth="10" defaultColWidth="72.21875" defaultRowHeight="13.2" x14ac:dyDescent="0.25"/>
  <cols>
    <col min="1" max="1" width="48.109375" style="4" bestFit="1" customWidth="1"/>
    <col min="2" max="2" width="15" style="4" bestFit="1" customWidth="1"/>
    <col min="3" max="3" width="15" style="4" customWidth="1"/>
    <col min="4" max="4" width="16" style="25" customWidth="1"/>
    <col min="5" max="5" width="15.5546875" style="25" bestFit="1" customWidth="1"/>
    <col min="6" max="6" width="11.6640625" style="25" bestFit="1" customWidth="1"/>
    <col min="7" max="7" width="9.5546875" style="25" bestFit="1" customWidth="1"/>
    <col min="8" max="16384" width="72.21875" style="4"/>
  </cols>
  <sheetData>
    <row r="1" spans="1:7" ht="13.2" customHeight="1" x14ac:dyDescent="0.25">
      <c r="A1" s="206" t="s">
        <v>30</v>
      </c>
      <c r="B1" s="206" t="s">
        <v>63</v>
      </c>
      <c r="C1" s="208" t="s">
        <v>64</v>
      </c>
      <c r="D1" s="204" t="s">
        <v>62</v>
      </c>
      <c r="E1" s="201" t="s">
        <v>61</v>
      </c>
      <c r="F1" s="202"/>
      <c r="G1" s="203"/>
    </row>
    <row r="2" spans="1:7" s="8" customFormat="1" ht="13.8" thickBot="1" x14ac:dyDescent="0.3">
      <c r="A2" s="207"/>
      <c r="B2" s="207"/>
      <c r="C2" s="209"/>
      <c r="D2" s="205"/>
      <c r="E2" s="27" t="s">
        <v>8</v>
      </c>
      <c r="F2" s="28" t="s">
        <v>59</v>
      </c>
      <c r="G2" s="29" t="s">
        <v>9</v>
      </c>
    </row>
    <row r="3" spans="1:7" x14ac:dyDescent="0.25">
      <c r="A3" s="4" t="str">
        <f>IF(ISBLANK('Liste des tâches'!B4),"",'Liste des tâches'!B4)</f>
        <v>Signalisation hors commune (2 équipes)</v>
      </c>
      <c r="B3" s="4">
        <f>IF(ISBLANK(VLOOKUP(A3,Tableau2[[#All],[Tâches]:[nb personnes nécessaires]],3,FALSE)),"",VLOOKUP(A3,Tableau2[[#All],[Tâches]:[nb personnes nécessaires]],3,FALSE))</f>
        <v>4</v>
      </c>
      <c r="D3" s="25" t="e">
        <f>IF(ISBLANK(VLOOKUP(A3,Tableau2[[#All],[Tâches]:[Jour d''exécution de la tâche]],4,FALSE)),"",VLOOKUP(A3,Tableau2[[#All],[Tâches]:[Jour d''exécution de la tâche]],4,FALSE))</f>
        <v>#N/A</v>
      </c>
      <c r="G3" s="25" t="s">
        <v>18</v>
      </c>
    </row>
    <row r="4" spans="1:7" x14ac:dyDescent="0.25">
      <c r="A4" s="4" t="str">
        <f>IF(ISBLANK('Liste des tâches'!B5),"",'Liste des tâches'!B5)</f>
        <v>Préparation buvette boulodrome (mise en place congélateur)</v>
      </c>
      <c r="B4" s="4">
        <f>IF(ISBLANK(VLOOKUP(A4,Tableau2[[#All],[Tâches]:[nb personnes nécessaires]],3,FALSE)),"",VLOOKUP(A4,Tableau2[[#All],[Tâches]:[nb personnes nécessaires]],3,FALSE))</f>
        <v>3</v>
      </c>
      <c r="D4" s="25" t="e">
        <f>IF(ISBLANK(VLOOKUP(A4,Tableau2[[#All],[Tâches]:[Jour d''exécution de la tâche]],4,FALSE)),"",VLOOKUP(A4,Tableau2[[#All],[Tâches]:[Jour d''exécution de la tâche]],4,FALSE))</f>
        <v>#N/A</v>
      </c>
      <c r="G4" s="25" t="s">
        <v>18</v>
      </c>
    </row>
    <row r="5" spans="1:7" x14ac:dyDescent="0.25">
      <c r="A5" s="4" t="str">
        <f>IF(ISBLANK('Liste des tâches'!B6),"",'Liste des tâches'!B6)</f>
        <v>Récupération camion et friteuses</v>
      </c>
      <c r="B5" s="4">
        <f>IF(ISBLANK(VLOOKUP(A5,Tableau2[[#All],[Tâches]:[nb personnes nécessaires]],3,FALSE)),"",VLOOKUP(A5,Tableau2[[#All],[Tâches]:[nb personnes nécessaires]],3,FALSE))</f>
        <v>2</v>
      </c>
      <c r="D5" s="25" t="e">
        <f>IF(ISBLANK(VLOOKUP(A5,Tableau2[[#All],[Tâches]:[Jour d''exécution de la tâche]],4,FALSE)),"",VLOOKUP(A5,Tableau2[[#All],[Tâches]:[Jour d''exécution de la tâche]],4,FALSE))</f>
        <v>#N/A</v>
      </c>
      <c r="G5" s="25" t="s">
        <v>18</v>
      </c>
    </row>
    <row r="6" spans="1:7" x14ac:dyDescent="0.25">
      <c r="A6" s="4" t="str">
        <f>IF(ISBLANK('Liste des tâches'!B7),"",'Liste des tâches'!B7)</f>
        <v>Récupération matériel alimentation (cave école)</v>
      </c>
      <c r="B6" s="4">
        <f>IF(ISBLANK(VLOOKUP(A6,Tableau2[[#All],[Tâches]:[nb personnes nécessaires]],3,FALSE)),"",VLOOKUP(A6,Tableau2[[#All],[Tâches]:[nb personnes nécessaires]],3,FALSE))</f>
        <v>2</v>
      </c>
      <c r="D6" s="25" t="e">
        <f>IF(ISBLANK(VLOOKUP(A6,Tableau2[[#All],[Tâches]:[Jour d''exécution de la tâche]],4,FALSE)),"",VLOOKUP(A6,Tableau2[[#All],[Tâches]:[Jour d''exécution de la tâche]],4,FALSE))</f>
        <v>#N/A</v>
      </c>
    </row>
    <row r="7" spans="1:7" x14ac:dyDescent="0.25">
      <c r="A7" s="4" t="str">
        <f>IF(ISBLANK('Liste des tâches'!B8),"",'Liste des tâches'!B8)</f>
        <v>Contrôle friteuses / gaz</v>
      </c>
      <c r="B7" s="4">
        <f>IF(ISBLANK(VLOOKUP(A7,Tableau2[[#All],[Tâches]:[nb personnes nécessaires]],3,FALSE)),"",VLOOKUP(A7,Tableau2[[#All],[Tâches]:[nb personnes nécessaires]],3,FALSE))</f>
        <v>1</v>
      </c>
      <c r="D7" s="25" t="e">
        <f>IF(ISBLANK(VLOOKUP(A7,Tableau2[[#All],[Tâches]:[Jour d''exécution de la tâche]],4,FALSE)),"",VLOOKUP(A7,Tableau2[[#All],[Tâches]:[Jour d''exécution de la tâche]],4,FALSE))</f>
        <v>#N/A</v>
      </c>
    </row>
    <row r="8" spans="1:7" x14ac:dyDescent="0.25">
      <c r="A8" s="4" t="str">
        <f>IF(ISBLANK('Liste des tâches'!B9),"",'Liste des tâches'!B9)</f>
        <v>Installation barrières (fin de journée)</v>
      </c>
      <c r="B8" s="4">
        <f>IF(ISBLANK(VLOOKUP(A8,Tableau2[[#All],[Tâches]:[nb personnes nécessaires]],3,FALSE)),"",VLOOKUP(A8,Tableau2[[#All],[Tâches]:[nb personnes nécessaires]],3,FALSE))</f>
        <v>6</v>
      </c>
      <c r="D8" s="25" t="e">
        <f>IF(ISBLANK(VLOOKUP(A8,Tableau2[[#All],[Tâches]:[Jour d''exécution de la tâche]],4,FALSE)),"",VLOOKUP(A8,Tableau2[[#All],[Tâches]:[Jour d''exécution de la tâche]],4,FALSE))</f>
        <v>#N/A</v>
      </c>
    </row>
    <row r="9" spans="1:7" x14ac:dyDescent="0.25">
      <c r="A9" s="4" t="str">
        <f>IF(ISBLANK('Liste des tâches'!B10),"",'Liste des tâches'!B10)</f>
        <v>Installation Grande Salle (tables…. fin de journée)</v>
      </c>
      <c r="B9" s="4">
        <f>IF(ISBLANK(VLOOKUP(A9,Tableau2[[#All],[Tâches]:[nb personnes nécessaires]],3,FALSE)),"",VLOOKUP(A9,Tableau2[[#All],[Tâches]:[nb personnes nécessaires]],3,FALSE))</f>
        <v>6</v>
      </c>
      <c r="D9" s="25" t="e">
        <f>IF(ISBLANK(VLOOKUP(A9,Tableau2[[#All],[Tâches]:[Jour d''exécution de la tâche]],4,FALSE)),"",VLOOKUP(A9,Tableau2[[#All],[Tâches]:[Jour d''exécution de la tâche]],4,FALSE))</f>
        <v>#N/A</v>
      </c>
      <c r="G9" s="25" t="s">
        <v>18</v>
      </c>
    </row>
    <row r="10" spans="1:7" x14ac:dyDescent="0.25">
      <c r="A10" s="4" t="str">
        <f>IF(ISBLANK('Liste des tâches'!B11),"",'Liste des tâches'!B11)</f>
        <v>Mise en place parking visiteurs Nivon</v>
      </c>
      <c r="B10" s="4">
        <f>IF(ISBLANK(VLOOKUP(A10,Tableau2[[#All],[Tâches]:[nb personnes nécessaires]],3,FALSE)),"",VLOOKUP(A10,Tableau2[[#All],[Tâches]:[nb personnes nécessaires]],3,FALSE))</f>
        <v>3</v>
      </c>
      <c r="D10" s="25" t="e">
        <f>IF(ISBLANK(VLOOKUP(A10,Tableau2[[#All],[Tâches]:[Jour d''exécution de la tâche]],4,FALSE)),"",VLOOKUP(A10,Tableau2[[#All],[Tâches]:[Jour d''exécution de la tâche]],4,FALSE))</f>
        <v>#N/A</v>
      </c>
      <c r="G10" s="25" t="s">
        <v>18</v>
      </c>
    </row>
    <row r="11" spans="1:7" x14ac:dyDescent="0.25">
      <c r="A11" s="4" t="str">
        <f>IF(ISBLANK('Liste des tâches'!B12),"",'Liste des tâches'!B12)</f>
        <v>Mise en place parking visiteurs stade</v>
      </c>
      <c r="B11" s="4">
        <f>IF(ISBLANK(VLOOKUP(A11,Tableau2[[#All],[Tâches]:[nb personnes nécessaires]],3,FALSE)),"",VLOOKUP(A11,Tableau2[[#All],[Tâches]:[nb personnes nécessaires]],3,FALSE))</f>
        <v>3</v>
      </c>
      <c r="D11" s="25" t="e">
        <f>IF(ISBLANK(VLOOKUP(A11,Tableau2[[#All],[Tâches]:[Jour d''exécution de la tâche]],4,FALSE)),"",VLOOKUP(A11,Tableau2[[#All],[Tâches]:[Jour d''exécution de la tâche]],4,FALSE))</f>
        <v>#N/A</v>
      </c>
      <c r="E11" s="25" t="s">
        <v>18</v>
      </c>
    </row>
    <row r="12" spans="1:7" x14ac:dyDescent="0.25">
      <c r="A12" s="4" t="str">
        <f>IF(ISBLANK('Liste des tâches'!B13),"",'Liste des tâches'!B13)</f>
        <v>Récupération Barnum (à priori déposé par DD)</v>
      </c>
      <c r="B12" s="4">
        <f>IF(ISBLANK(VLOOKUP(A12,Tableau2[[#All],[Tâches]:[nb personnes nécessaires]],3,FALSE)),"",VLOOKUP(A12,Tableau2[[#All],[Tâches]:[nb personnes nécessaires]],3,FALSE))</f>
        <v>2</v>
      </c>
      <c r="D12" s="25" t="e">
        <f>IF(ISBLANK(VLOOKUP(A12,Tableau2[[#All],[Tâches]:[Jour d''exécution de la tâche]],4,FALSE)),"",VLOOKUP(A12,Tableau2[[#All],[Tâches]:[Jour d''exécution de la tâche]],4,FALSE))</f>
        <v>#N/A</v>
      </c>
      <c r="E12" s="25" t="s">
        <v>18</v>
      </c>
    </row>
    <row r="13" spans="1:7" x14ac:dyDescent="0.25">
      <c r="A13" s="4" t="str">
        <f>IF(ISBLANK('Liste des tâches'!B14),"",'Liste des tâches'!B14)</f>
        <v>Récupération boisson et denrées</v>
      </c>
      <c r="B13" s="4">
        <f>IF(ISBLANK(VLOOKUP(A13,Tableau2[[#All],[Tâches]:[nb personnes nécessaires]],3,FALSE)),"",VLOOKUP(A13,Tableau2[[#All],[Tâches]:[nb personnes nécessaires]],3,FALSE))</f>
        <v>3</v>
      </c>
      <c r="D13" s="25" t="e">
        <f>IF(ISBLANK(VLOOKUP(A13,Tableau2[[#All],[Tâches]:[Jour d''exécution de la tâche]],4,FALSE)),"",VLOOKUP(A13,Tableau2[[#All],[Tâches]:[Jour d''exécution de la tâche]],4,FALSE))</f>
        <v>#N/A</v>
      </c>
      <c r="G13" s="25" t="s">
        <v>18</v>
      </c>
    </row>
    <row r="14" spans="1:7" x14ac:dyDescent="0.25">
      <c r="A14" s="4" t="str">
        <f>IF(ISBLANK('Liste des tâches'!B15),"",'Liste des tâches'!B15)</f>
        <v>Signalisation communes (fin de journée)</v>
      </c>
      <c r="B14" s="4">
        <f>IF(ISBLANK(VLOOKUP(A14,Tableau2[[#All],[Tâches]:[nb personnes nécessaires]],3,FALSE)),"",VLOOKUP(A14,Tableau2[[#All],[Tâches]:[nb personnes nécessaires]],3,FALSE))</f>
        <v>4</v>
      </c>
      <c r="D14" s="25" t="e">
        <f>IF(ISBLANK(VLOOKUP(A14,Tableau2[[#All],[Tâches]:[Jour d''exécution de la tâche]],4,FALSE)),"",VLOOKUP(A14,Tableau2[[#All],[Tâches]:[Jour d''exécution de la tâche]],4,FALSE))</f>
        <v>#N/A</v>
      </c>
      <c r="G14" s="25" t="s">
        <v>18</v>
      </c>
    </row>
    <row r="15" spans="1:7" x14ac:dyDescent="0.25">
      <c r="A15" s="4" t="str">
        <f>IF(ISBLANK('Liste des tâches'!B3),"",'Liste des tâches'!B3)</f>
        <v>Réceptions des barrières face piscine vers arret de bus (jeudi ? Vendredi ?)</v>
      </c>
      <c r="B15" s="4" t="str">
        <f>IF(ISBLANK(VLOOKUP(A15,Tableau2[[#All],[Tâches]:[nb personnes nécessaires]],3,FALSE)),"",VLOOKUP(A15,Tableau2[[#All],[Tâches]:[nb personnes nécessaires]],3,FALSE))</f>
        <v/>
      </c>
      <c r="D15" s="25" t="e">
        <f>IF(ISBLANK(VLOOKUP(A15,Tableau2[[#All],[Tâches]:[Jour d''exécution de la tâche]],4,FALSE)),"",VLOOKUP(A15,Tableau2[[#All],[Tâches]:[Jour d''exécution de la tâche]],4,FALSE))</f>
        <v>#N/A</v>
      </c>
      <c r="G15" s="25" t="s">
        <v>18</v>
      </c>
    </row>
    <row r="16" spans="1:7" x14ac:dyDescent="0.25">
      <c r="A16" s="4" t="str">
        <f>IF(ISBLANK('Liste des tâches'!B16),"",'Liste des tâches'!B16)</f>
        <v>Traçage exposants herbe</v>
      </c>
      <c r="B16" s="4">
        <f>IF(ISBLANK(VLOOKUP(A16,Tableau2[[#All],[Tâches]:[nb personnes nécessaires]],3,FALSE)),"",VLOOKUP(A16,Tableau2[[#All],[Tâches]:[nb personnes nécessaires]],3,FALSE))</f>
        <v>3</v>
      </c>
      <c r="D16" s="25" t="e">
        <f>IF(ISBLANK(VLOOKUP(A16,Tableau2[[#All],[Tâches]:[Jour d''exécution de la tâche]],4,FALSE)),"",VLOOKUP(A16,Tableau2[[#All],[Tâches]:[Jour d''exécution de la tâche]],4,FALSE))</f>
        <v>#N/A</v>
      </c>
      <c r="E16" s="25" t="s">
        <v>18</v>
      </c>
    </row>
    <row r="17" spans="1:7" x14ac:dyDescent="0.25">
      <c r="A17" s="4" t="str">
        <f>IF(ISBLANK('Liste des tâches'!B17),"",'Liste des tâches'!B17)</f>
        <v>Traçage exposants pharmacie + bibliothèque</v>
      </c>
      <c r="B17" s="4">
        <f>IF(ISBLANK(VLOOKUP(A17,Tableau2[[#All],[Tâches]:[nb personnes nécessaires]],3,FALSE)),"",VLOOKUP(A17,Tableau2[[#All],[Tâches]:[nb personnes nécessaires]],3,FALSE))</f>
        <v>3</v>
      </c>
      <c r="D17" s="25" t="e">
        <f>IF(ISBLANK(VLOOKUP(A17,Tableau2[[#All],[Tâches]:[Jour d''exécution de la tâche]],4,FALSE)),"",VLOOKUP(A17,Tableau2[[#All],[Tâches]:[Jour d''exécution de la tâche]],4,FALSE))</f>
        <v>#N/A</v>
      </c>
    </row>
    <row r="18" spans="1:7" x14ac:dyDescent="0.25">
      <c r="A18" s="4" t="str">
        <f>IF(ISBLANK('Liste des tâches'!B18),"",'Liste des tâches'!B18)</f>
        <v>Traçage exposants piscine</v>
      </c>
      <c r="B18" s="4">
        <f>IF(ISBLANK(VLOOKUP(A18,Tableau2[[#All],[Tâches]:[nb personnes nécessaires]],3,FALSE)),"",VLOOKUP(A18,Tableau2[[#All],[Tâches]:[nb personnes nécessaires]],3,FALSE))</f>
        <v>3</v>
      </c>
      <c r="D18" s="25" t="e">
        <f>IF(ISBLANK(VLOOKUP(A18,Tableau2[[#All],[Tâches]:[Jour d''exécution de la tâche]],4,FALSE)),"",VLOOKUP(A18,Tableau2[[#All],[Tâches]:[Jour d''exécution de la tâche]],4,FALSE))</f>
        <v>#N/A</v>
      </c>
      <c r="G18" s="25" t="s">
        <v>18</v>
      </c>
    </row>
    <row r="19" spans="1:7" x14ac:dyDescent="0.25">
      <c r="A19" s="4" t="str">
        <f>IF(ISBLANK('Liste des tâches'!B20),"",'Liste des tâches'!B20)</f>
        <v>Accueil barrières entre boulodrome et piscine (rotation toues les heures)</v>
      </c>
      <c r="B19" s="4">
        <f>IF(ISBLANK(VLOOKUP(A19,Tableau2[[#All],[Tâches]:[nb personnes nécessaires]],3,FALSE)),"",VLOOKUP(A19,Tableau2[[#All],[Tâches]:[nb personnes nécessaires]],3,FALSE))</f>
        <v>1</v>
      </c>
      <c r="D19" s="25" t="e">
        <f>IF(ISBLANK(VLOOKUP(A19,Tableau2[[#All],[Tâches]:[Jour d''exécution de la tâche]],4,FALSE)),"",VLOOKUP(A19,Tableau2[[#All],[Tâches]:[Jour d''exécution de la tâche]],4,FALSE))</f>
        <v>#N/A</v>
      </c>
      <c r="G19" s="25" t="s">
        <v>18</v>
      </c>
    </row>
    <row r="20" spans="1:7" x14ac:dyDescent="0.25">
      <c r="A20" s="4" t="str">
        <f>IF(ISBLANK('Liste des tâches'!B21),"",'Liste des tâches'!B21)</f>
        <v>Buvette Boulodrome (dès le début)</v>
      </c>
      <c r="B20" s="4">
        <f>IF(ISBLANK(VLOOKUP(A20,Tableau2[[#All],[Tâches]:[nb personnes nécessaires]],3,FALSE)),"",VLOOKUP(A20,Tableau2[[#All],[Tâches]:[nb personnes nécessaires]],3,FALSE))</f>
        <v>7</v>
      </c>
      <c r="D20" s="25" t="e">
        <f>IF(ISBLANK(VLOOKUP(A20,Tableau2[[#All],[Tâches]:[Jour d''exécution de la tâche]],4,FALSE)),"",VLOOKUP(A20,Tableau2[[#All],[Tâches]:[Jour d''exécution de la tâche]],4,FALSE))</f>
        <v>#N/A</v>
      </c>
      <c r="G20" s="25" t="s">
        <v>18</v>
      </c>
    </row>
    <row r="21" spans="1:7" x14ac:dyDescent="0.25">
      <c r="A21" s="4" t="str">
        <f>IF(ISBLANK('Liste des tâches'!B22),"",'Liste des tâches'!B22)</f>
        <v>Buvette salle du haut (dès 8h)</v>
      </c>
      <c r="B21" s="4">
        <f>IF(ISBLANK(VLOOKUP(A21,Tableau2[[#All],[Tâches]:[nb personnes nécessaires]],3,FALSE)),"",VLOOKUP(A21,Tableau2[[#All],[Tâches]:[nb personnes nécessaires]],3,FALSE))</f>
        <v>2</v>
      </c>
      <c r="D21" s="25" t="e">
        <f>IF(ISBLANK(VLOOKUP(A21,Tableau2[[#All],[Tâches]:[Jour d''exécution de la tâche]],4,FALSE)),"",VLOOKUP(A21,Tableau2[[#All],[Tâches]:[Jour d''exécution de la tâche]],4,FALSE))</f>
        <v>#N/A</v>
      </c>
      <c r="G21" s="25" t="s">
        <v>18</v>
      </c>
    </row>
    <row r="22" spans="1:7" x14ac:dyDescent="0.25">
      <c r="A22" s="4" t="str">
        <f>IF(ISBLANK('Liste des tâches'!B23),"",'Liste des tâches'!B23)</f>
        <v>Chercher croissant, préparation café, installation barnum</v>
      </c>
      <c r="B22" s="4">
        <f>IF(ISBLANK(VLOOKUP(A22,Tableau2[[#All],[Tâches]:[nb personnes nécessaires]],3,FALSE)),"",VLOOKUP(A22,Tableau2[[#All],[Tâches]:[nb personnes nécessaires]],3,FALSE))</f>
        <v>4</v>
      </c>
      <c r="D22" s="25" t="e">
        <f>IF(ISBLANK(VLOOKUP(A22,Tableau2[[#All],[Tâches]:[Jour d''exécution de la tâche]],4,FALSE)),"",VLOOKUP(A22,Tableau2[[#All],[Tâches]:[Jour d''exécution de la tâche]],4,FALSE))</f>
        <v>#N/A</v>
      </c>
      <c r="G22" s="25" t="s">
        <v>18</v>
      </c>
    </row>
    <row r="23" spans="1:7" x14ac:dyDescent="0.25">
      <c r="A23" s="4" t="str">
        <f>IF(ISBLANK('Liste des tâches'!B24),"",'Liste des tâches'!B24)</f>
        <v>Vente croissants/cafés (2 équipes)</v>
      </c>
      <c r="B23" s="4">
        <f>IF(ISBLANK(VLOOKUP(A23,Tableau2[[#All],[Tâches]:[nb personnes nécessaires]],3,FALSE)),"",VLOOKUP(A23,Tableau2[[#All],[Tâches]:[nb personnes nécessaires]],3,FALSE))</f>
        <v>4</v>
      </c>
      <c r="D23" s="25" t="e">
        <f>IF(ISBLANK(VLOOKUP(A23,Tableau2[[#All],[Tâches]:[Jour d''exécution de la tâche]],4,FALSE)),"",VLOOKUP(A23,Tableau2[[#All],[Tâches]:[Jour d''exécution de la tâche]],4,FALSE))</f>
        <v>#N/A</v>
      </c>
      <c r="G23" s="25" t="s">
        <v>18</v>
      </c>
    </row>
    <row r="24" spans="1:7" x14ac:dyDescent="0.25">
      <c r="A24" s="4" t="str">
        <f>IF(ISBLANK('Liste des tâches'!B25),"",'Liste des tâches'!B25)</f>
        <v>Déballisage parkings (Nivon &amp; Stade)</v>
      </c>
      <c r="B24" s="4">
        <f>IF(ISBLANK(VLOOKUP(A24,Tableau2[[#All],[Tâches]:[nb personnes nécessaires]],3,FALSE)),"",VLOOKUP(A24,Tableau2[[#All],[Tâches]:[nb personnes nécessaires]],3,FALSE))</f>
        <v>4</v>
      </c>
      <c r="D24" s="25" t="e">
        <f>IF(ISBLANK(VLOOKUP(A24,Tableau2[[#All],[Tâches]:[Jour d''exécution de la tâche]],4,FALSE)),"",VLOOKUP(A24,Tableau2[[#All],[Tâches]:[Jour d''exécution de la tâche]],4,FALSE))</f>
        <v>#N/A</v>
      </c>
      <c r="F24" s="25" t="s">
        <v>18</v>
      </c>
    </row>
    <row r="25" spans="1:7" x14ac:dyDescent="0.25">
      <c r="A25" s="4" t="str">
        <f>IF(ISBLANK('Liste des tâches'!B26),"",'Liste des tâches'!B26)</f>
        <v>Faire Sandwiches</v>
      </c>
      <c r="B25" s="4">
        <f>IF(ISBLANK(VLOOKUP(A25,Tableau2[[#All],[Tâches]:[nb personnes nécessaires]],3,FALSE)),"",VLOOKUP(A25,Tableau2[[#All],[Tâches]:[nb personnes nécessaires]],3,FALSE))</f>
        <v>3</v>
      </c>
      <c r="D25" s="25" t="e">
        <f>IF(ISBLANK(VLOOKUP(A25,Tableau2[[#All],[Tâches]:[Jour d''exécution de la tâche]],4,FALSE)),"",VLOOKUP(A25,Tableau2[[#All],[Tâches]:[Jour d''exécution de la tâche]],4,FALSE))</f>
        <v>#N/A</v>
      </c>
      <c r="E25" s="25" t="s">
        <v>18</v>
      </c>
    </row>
    <row r="26" spans="1:7" x14ac:dyDescent="0.25">
      <c r="A26" s="4" t="str">
        <f>IF(ISBLANK('Liste des tâches'!B27),"",'Liste des tâches'!B27)</f>
        <v>Frites boulodrome</v>
      </c>
      <c r="B26" s="4">
        <f>IF(ISBLANK(VLOOKUP(A26,Tableau2[[#All],[Tâches]:[nb personnes nécessaires]],3,FALSE)),"",VLOOKUP(A26,Tableau2[[#All],[Tâches]:[nb personnes nécessaires]],3,FALSE))</f>
        <v>2</v>
      </c>
      <c r="D26" s="25" t="e">
        <f>IF(ISBLANK(VLOOKUP(A26,Tableau2[[#All],[Tâches]:[Jour d''exécution de la tâche]],4,FALSE)),"",VLOOKUP(A26,Tableau2[[#All],[Tâches]:[Jour d''exécution de la tâche]],4,FALSE))</f>
        <v>#N/A</v>
      </c>
      <c r="G26" s="25" t="s">
        <v>18</v>
      </c>
    </row>
    <row r="27" spans="1:7" x14ac:dyDescent="0.25">
      <c r="A27" s="4" t="str">
        <f>IF(ISBLANK('Liste des tâches'!B28),"",'Liste des tâches'!B28)</f>
        <v>Installation buvette boulodrome et de la salle</v>
      </c>
      <c r="B27" s="4">
        <f>IF(ISBLANK(VLOOKUP(A27,Tableau2[[#All],[Tâches]:[nb personnes nécessaires]],3,FALSE)),"",VLOOKUP(A27,Tableau2[[#All],[Tâches]:[nb personnes nécessaires]],3,FALSE))</f>
        <v>4</v>
      </c>
      <c r="D27" s="25" t="e">
        <f>IF(ISBLANK(VLOOKUP(A27,Tableau2[[#All],[Tâches]:[Jour d''exécution de la tâche]],4,FALSE)),"",VLOOKUP(A27,Tableau2[[#All],[Tâches]:[Jour d''exécution de la tâche]],4,FALSE))</f>
        <v>#N/A</v>
      </c>
      <c r="G27" s="25" t="s">
        <v>18</v>
      </c>
    </row>
    <row r="28" spans="1:7" x14ac:dyDescent="0.25">
      <c r="A28" s="4" t="str">
        <f>IF(ISBLANK('Liste des tâches'!B29),"",'Liste des tâches'!B29)</f>
        <v>Installation esposants réservation Salle (+ photo ?)</v>
      </c>
      <c r="B28" s="4">
        <f>IF(ISBLANK(VLOOKUP(A28,Tableau2[[#All],[Tâches]:[nb personnes nécessaires]],3,FALSE)),"",VLOOKUP(A28,Tableau2[[#All],[Tâches]:[nb personnes nécessaires]],3,FALSE))</f>
        <v>1</v>
      </c>
      <c r="D28" s="25" t="e">
        <f>IF(ISBLANK(VLOOKUP(A28,Tableau2[[#All],[Tâches]:[Jour d''exécution de la tâche]],4,FALSE)),"",VLOOKUP(A28,Tableau2[[#All],[Tâches]:[Jour d''exécution de la tâche]],4,FALSE))</f>
        <v>#N/A</v>
      </c>
      <c r="G28" s="25" t="s">
        <v>18</v>
      </c>
    </row>
    <row r="29" spans="1:7" x14ac:dyDescent="0.25">
      <c r="A29" s="4" t="str">
        <f>IF(ISBLANK('Liste des tâches'!B30),"",'Liste des tâches'!B30)</f>
        <v>Installation exposants AVEC réservation champs (+ photo ?)</v>
      </c>
      <c r="B29" s="4">
        <f>IF(ISBLANK(VLOOKUP(A29,Tableau2[[#All],[Tâches]:[nb personnes nécessaires]],3,FALSE)),"",VLOOKUP(A29,Tableau2[[#All],[Tâches]:[nb personnes nécessaires]],3,FALSE))</f>
        <v>2</v>
      </c>
      <c r="D29" s="25" t="e">
        <f>IF(ISBLANK(VLOOKUP(A29,Tableau2[[#All],[Tâches]:[Jour d''exécution de la tâche]],4,FALSE)),"",VLOOKUP(A29,Tableau2[[#All],[Tâches]:[Jour d''exécution de la tâche]],4,FALSE))</f>
        <v>#N/A</v>
      </c>
      <c r="G29" s="25" t="s">
        <v>18</v>
      </c>
    </row>
    <row r="30" spans="1:7" x14ac:dyDescent="0.25">
      <c r="A30" s="4" t="str">
        <f>IF(ISBLANK('Liste des tâches'!B31),"",'Liste des tâches'!B31)</f>
        <v>Installation exposants parking Pharmacie (+ photo ?)</v>
      </c>
      <c r="B30" s="4">
        <f>IF(ISBLANK(VLOOKUP(A30,Tableau2[[#All],[Tâches]:[nb personnes nécessaires]],3,FALSE)),"",VLOOKUP(A30,Tableau2[[#All],[Tâches]:[nb personnes nécessaires]],3,FALSE))</f>
        <v>2</v>
      </c>
      <c r="D30" s="25" t="e">
        <f>IF(ISBLANK(VLOOKUP(A30,Tableau2[[#All],[Tâches]:[Jour d''exécution de la tâche]],4,FALSE)),"",VLOOKUP(A30,Tableau2[[#All],[Tâches]:[Jour d''exécution de la tâche]],4,FALSE))</f>
        <v>#N/A</v>
      </c>
      <c r="G30" s="25" t="s">
        <v>18</v>
      </c>
    </row>
    <row r="31" spans="1:7" x14ac:dyDescent="0.25">
      <c r="A31" s="4" t="str">
        <f>IF(ISBLANK('Liste des tâches'!B32),"",'Liste des tâches'!B32)</f>
        <v>Installation exposants parking Piscine (+ photo ?)</v>
      </c>
      <c r="B31" s="4">
        <f>IF(ISBLANK(VLOOKUP(A31,Tableau2[[#All],[Tâches]:[nb personnes nécessaires]],3,FALSE)),"",VLOOKUP(A31,Tableau2[[#All],[Tâches]:[nb personnes nécessaires]],3,FALSE))</f>
        <v>2</v>
      </c>
      <c r="D31" s="25" t="e">
        <f>IF(ISBLANK(VLOOKUP(A31,Tableau2[[#All],[Tâches]:[Jour d''exécution de la tâche]],4,FALSE)),"",VLOOKUP(A31,Tableau2[[#All],[Tâches]:[Jour d''exécution de la tâche]],4,FALSE))</f>
        <v>#N/A</v>
      </c>
      <c r="F31" s="25" t="s">
        <v>18</v>
      </c>
    </row>
    <row r="32" spans="1:7" x14ac:dyDescent="0.25">
      <c r="A32" s="4" t="str">
        <f>IF(ISBLANK('Liste des tâches'!B33),"",'Liste des tâches'!B33)</f>
        <v>Installation exposants SANS réservation champs (+ photo ?)</v>
      </c>
      <c r="B32" s="4">
        <f>IF(ISBLANK(VLOOKUP(A32,Tableau2[[#All],[Tâches]:[nb personnes nécessaires]],3,FALSE)),"",VLOOKUP(A32,Tableau2[[#All],[Tâches]:[nb personnes nécessaires]],3,FALSE))</f>
        <v>2</v>
      </c>
      <c r="D32" s="25" t="e">
        <f>IF(ISBLANK(VLOOKUP(A32,Tableau2[[#All],[Tâches]:[Jour d''exécution de la tâche]],4,FALSE)),"",VLOOKUP(A32,Tableau2[[#All],[Tâches]:[Jour d''exécution de la tâche]],4,FALSE))</f>
        <v>#N/A</v>
      </c>
      <c r="G32" s="25" t="s">
        <v>18</v>
      </c>
    </row>
    <row r="33" spans="1:7" x14ac:dyDescent="0.25">
      <c r="A33" s="4" t="str">
        <f>IF(ISBLANK('Liste des tâches'!B34),"",'Liste des tâches'!B34)</f>
        <v>Installation parking esposants réservation Salle</v>
      </c>
      <c r="B33" s="4">
        <f>IF(ISBLANK(VLOOKUP(A33,Tableau2[[#All],[Tâches]:[nb personnes nécessaires]],3,FALSE)),"",VLOOKUP(A33,Tableau2[[#All],[Tâches]:[nb personnes nécessaires]],3,FALSE))</f>
        <v>1</v>
      </c>
      <c r="D33" s="25" t="e">
        <f>IF(ISBLANK(VLOOKUP(A33,Tableau2[[#All],[Tâches]:[Jour d''exécution de la tâche]],4,FALSE)),"",VLOOKUP(A33,Tableau2[[#All],[Tâches]:[Jour d''exécution de la tâche]],4,FALSE))</f>
        <v>#N/A</v>
      </c>
      <c r="G33" s="25" t="s">
        <v>18</v>
      </c>
    </row>
    <row r="34" spans="1:7" x14ac:dyDescent="0.25">
      <c r="A34" s="4" t="str">
        <f>IF(ISBLANK('Liste des tâches'!B35),"",'Liste des tâches'!B35)</f>
        <v>Montage barnum</v>
      </c>
      <c r="B34" s="4">
        <f>IF(ISBLANK(VLOOKUP(A34,Tableau2[[#All],[Tâches]:[nb personnes nécessaires]],3,FALSE)),"",VLOOKUP(A34,Tableau2[[#All],[Tâches]:[nb personnes nécessaires]],3,FALSE))</f>
        <v>4</v>
      </c>
      <c r="D34" s="25" t="e">
        <f>IF(ISBLANK(VLOOKUP(A34,Tableau2[[#All],[Tâches]:[Jour d''exécution de la tâche]],4,FALSE)),"",VLOOKUP(A34,Tableau2[[#All],[Tâches]:[Jour d''exécution de la tâche]],4,FALSE))</f>
        <v>#N/A</v>
      </c>
      <c r="E34" s="25" t="s">
        <v>18</v>
      </c>
    </row>
    <row r="35" spans="1:7" x14ac:dyDescent="0.25">
      <c r="A35" s="4" t="str">
        <f>IF(ISBLANK('Liste des tâches'!B36),"",'Liste des tâches'!B36)</f>
        <v>Patente champs avec reservation + salle</v>
      </c>
      <c r="B35" s="4">
        <f>IF(ISBLANK(VLOOKUP(A35,Tableau2[[#All],[Tâches]:[nb personnes nécessaires]],3,FALSE)),"",VLOOKUP(A35,Tableau2[[#All],[Tâches]:[nb personnes nécessaires]],3,FALSE))</f>
        <v>2</v>
      </c>
      <c r="D35" s="25" t="e">
        <f>IF(ISBLANK(VLOOKUP(A35,Tableau2[[#All],[Tâches]:[Jour d''exécution de la tâche]],4,FALSE)),"",VLOOKUP(A35,Tableau2[[#All],[Tâches]:[Jour d''exécution de la tâche]],4,FALSE))</f>
        <v>#N/A</v>
      </c>
      <c r="G35" s="25" t="s">
        <v>18</v>
      </c>
    </row>
    <row r="36" spans="1:7" x14ac:dyDescent="0.25">
      <c r="A36" s="4" t="str">
        <f>IF(ISBLANK('Liste des tâches'!B37),"",'Liste des tâches'!B37)</f>
        <v>Patente champs sans reservation (2 binomes)</v>
      </c>
      <c r="B36" s="4">
        <f>IF(ISBLANK(VLOOKUP(A36,Tableau2[[#All],[Tâches]:[nb personnes nécessaires]],3,FALSE)),"",VLOOKUP(A36,Tableau2[[#All],[Tâches]:[nb personnes nécessaires]],3,FALSE))</f>
        <v>4</v>
      </c>
      <c r="D36" s="25" t="e">
        <f>IF(ISBLANK(VLOOKUP(A36,Tableau2[[#All],[Tâches]:[Jour d''exécution de la tâche]],4,FALSE)),"",VLOOKUP(A36,Tableau2[[#All],[Tâches]:[Jour d''exécution de la tâche]],4,FALSE))</f>
        <v>#N/A</v>
      </c>
      <c r="F36" s="25" t="s">
        <v>18</v>
      </c>
    </row>
    <row r="37" spans="1:7" x14ac:dyDescent="0.25">
      <c r="A37" s="4" t="str">
        <f>IF(ISBLANK('Liste des tâches'!B38),"",'Liste des tâches'!B38)</f>
        <v>Patente parking pharmacie + bibliothèque</v>
      </c>
      <c r="B37" s="4">
        <f>IF(ISBLANK(VLOOKUP(A37,Tableau2[[#All],[Tâches]:[nb personnes nécessaires]],3,FALSE)),"",VLOOKUP(A37,Tableau2[[#All],[Tâches]:[nb personnes nécessaires]],3,FALSE))</f>
        <v>2</v>
      </c>
      <c r="D37" s="25" t="e">
        <f>IF(ISBLANK(VLOOKUP(A37,Tableau2[[#All],[Tâches]:[Jour d''exécution de la tâche]],4,FALSE)),"",VLOOKUP(A37,Tableau2[[#All],[Tâches]:[Jour d''exécution de la tâche]],4,FALSE))</f>
        <v>#N/A</v>
      </c>
    </row>
    <row r="38" spans="1:7" x14ac:dyDescent="0.25">
      <c r="A38" s="4" t="str">
        <f>IF(ISBLANK('Liste des tâches'!B39),"",'Liste des tâches'!B39)</f>
        <v>Patente parking piscine</v>
      </c>
      <c r="B38" s="4">
        <f>IF(ISBLANK(VLOOKUP(A38,Tableau2[[#All],[Tâches]:[nb personnes nécessaires]],3,FALSE)),"",VLOOKUP(A38,Tableau2[[#All],[Tâches]:[nb personnes nécessaires]],3,FALSE))</f>
        <v>2</v>
      </c>
      <c r="D38" s="25" t="e">
        <f>IF(ISBLANK(VLOOKUP(A38,Tableau2[[#All],[Tâches]:[Jour d''exécution de la tâche]],4,FALSE)),"",VLOOKUP(A38,Tableau2[[#All],[Tâches]:[Jour d''exécution de la tâche]],4,FALSE))</f>
        <v>#N/A</v>
      </c>
    </row>
    <row r="39" spans="1:7" x14ac:dyDescent="0.25">
      <c r="A39" s="4" t="str">
        <f>IF(ISBLANK('Liste des tâches'!B40),"",'Liste des tâches'!B40)</f>
        <v>Rangement Barrières (vers 17h, variable selon météo)</v>
      </c>
      <c r="B39" s="4">
        <f>IF(ISBLANK(VLOOKUP(A39,Tableau2[[#All],[Tâches]:[nb personnes nécessaires]],3,FALSE)),"",VLOOKUP(A39,Tableau2[[#All],[Tâches]:[nb personnes nécessaires]],3,FALSE))</f>
        <v>6</v>
      </c>
      <c r="D39" s="25" t="e">
        <f>IF(ISBLANK(VLOOKUP(A39,Tableau2[[#All],[Tâches]:[Jour d''exécution de la tâche]],4,FALSE)),"",VLOOKUP(A39,Tableau2[[#All],[Tâches]:[Jour d''exécution de la tâche]],4,FALSE))</f>
        <v>#N/A</v>
      </c>
      <c r="F39" s="25" t="s">
        <v>18</v>
      </c>
    </row>
    <row r="40" spans="1:7" x14ac:dyDescent="0.25">
      <c r="A40" s="4" t="str">
        <f>IF(ISBLANK('Liste des tâches'!B41),"",'Liste des tâches'!B41)</f>
        <v>Rangement buvette</v>
      </c>
      <c r="B40" s="4">
        <f>IF(ISBLANK(VLOOKUP(A40,Tableau2[[#All],[Tâches]:[nb personnes nécessaires]],3,FALSE)),"",VLOOKUP(A40,Tableau2[[#All],[Tâches]:[nb personnes nécessaires]],3,FALSE))</f>
        <v>4</v>
      </c>
      <c r="D40" s="25" t="e">
        <f>IF(ISBLANK(VLOOKUP(A40,Tableau2[[#All],[Tâches]:[Jour d''exécution de la tâche]],4,FALSE)),"",VLOOKUP(A40,Tableau2[[#All],[Tâches]:[Jour d''exécution de la tâche]],4,FALSE))</f>
        <v>#N/A</v>
      </c>
      <c r="G40" s="25" t="s">
        <v>18</v>
      </c>
    </row>
    <row r="41" spans="1:7" x14ac:dyDescent="0.25">
      <c r="A41" s="4" t="str">
        <f>IF(ISBLANK('Liste des tâches'!B42),"",'Liste des tâches'!B42)</f>
        <v>Rangement herbe</v>
      </c>
    </row>
    <row r="42" spans="1:7" x14ac:dyDescent="0.25">
      <c r="A42" s="4" t="str">
        <f>IF(ISBLANK('Liste des tâches'!B43),"",'Liste des tâches'!B43)</f>
        <v>Rangement salle</v>
      </c>
    </row>
    <row r="43" spans="1:7" x14ac:dyDescent="0.25">
      <c r="A43" s="4" t="str">
        <f>IF(ISBLANK('Liste des tâches'!B44),"",'Liste des tâches'!B44)</f>
        <v>Récupération poubelles</v>
      </c>
    </row>
    <row r="44" spans="1:7" x14ac:dyDescent="0.25">
      <c r="A44" s="4" t="str">
        <f>IF(ISBLANK('Liste des tâches'!B46),"",'Liste des tâches'!B46)</f>
        <v>Barrière (Vienne agglo qui récupère)</v>
      </c>
    </row>
    <row r="45" spans="1:7" x14ac:dyDescent="0.25">
      <c r="A45" s="4" t="str">
        <f>IF(ISBLANK('Liste des tâches'!B47),"",'Liste des tâches'!B47)</f>
        <v>Déchetterie</v>
      </c>
    </row>
    <row r="46" spans="1:7" x14ac:dyDescent="0.25">
      <c r="A46" s="4" t="str">
        <f>IF(ISBLANK('Liste des tâches'!B48),"",'Liste des tâches'!B48)</f>
        <v>Enlèvement signalisation hors commune</v>
      </c>
    </row>
    <row r="47" spans="1:7" x14ac:dyDescent="0.25">
      <c r="A47" s="4" t="str">
        <f>IF(ISBLANK('Liste des tâches'!B49),"",'Liste des tâches'!B49)</f>
        <v/>
      </c>
    </row>
    <row r="48" spans="1:7" x14ac:dyDescent="0.25">
      <c r="A48" s="4" t="str">
        <f>IF(ISBLANK('Liste des tâches'!B50),"",'Liste des tâches'!B50)</f>
        <v/>
      </c>
    </row>
    <row r="49" spans="1:1" x14ac:dyDescent="0.25">
      <c r="A49" s="4" t="str">
        <f>IF(ISBLANK('Liste des tâches'!B51),"",'Liste des tâches'!B51)</f>
        <v/>
      </c>
    </row>
    <row r="50" spans="1:1" x14ac:dyDescent="0.25">
      <c r="A50" s="4" t="str">
        <f>IF(ISBLANK('Liste des tâches'!B52),"",'Liste des tâches'!B52)</f>
        <v/>
      </c>
    </row>
    <row r="51" spans="1:1" x14ac:dyDescent="0.25">
      <c r="A51" s="4" t="str">
        <f>IF(ISBLANK('Liste des tâches'!B53),"",'Liste des tâches'!B53)</f>
        <v/>
      </c>
    </row>
    <row r="52" spans="1:1" x14ac:dyDescent="0.25">
      <c r="A52" s="4" t="str">
        <f>IF(ISBLANK('Liste des tâches'!B54),"",'Liste des tâches'!B54)</f>
        <v/>
      </c>
    </row>
    <row r="53" spans="1:1" x14ac:dyDescent="0.25">
      <c r="A53" s="4" t="str">
        <f>IF(ISBLANK('Liste des tâches'!B55),"",'Liste des tâches'!B55)</f>
        <v/>
      </c>
    </row>
    <row r="54" spans="1:1" x14ac:dyDescent="0.25">
      <c r="A54" s="4" t="str">
        <f>IF(ISBLANK('Liste des tâches'!B56),"",'Liste des tâches'!B56)</f>
        <v/>
      </c>
    </row>
    <row r="55" spans="1:1" x14ac:dyDescent="0.25">
      <c r="A55" s="4" t="str">
        <f>IF(ISBLANK('Liste des tâches'!B57),"",'Liste des tâches'!B57)</f>
        <v/>
      </c>
    </row>
    <row r="56" spans="1:1" x14ac:dyDescent="0.25">
      <c r="A56" s="4" t="str">
        <f>IF(ISBLANK('Liste des tâches'!B58),"",'Liste des tâches'!B58)</f>
        <v/>
      </c>
    </row>
    <row r="57" spans="1:1" x14ac:dyDescent="0.25">
      <c r="A57" s="4" t="str">
        <f>IF(ISBLANK('Liste des tâches'!B59),"",'Liste des tâches'!B59)</f>
        <v/>
      </c>
    </row>
    <row r="58" spans="1:1" x14ac:dyDescent="0.25">
      <c r="A58" s="4" t="str">
        <f>IF(ISBLANK('Liste des tâches'!B60),"",'Liste des tâches'!B60)</f>
        <v/>
      </c>
    </row>
    <row r="59" spans="1:1" x14ac:dyDescent="0.25">
      <c r="A59" s="4" t="str">
        <f>IF(ISBLANK('Liste des tâches'!B61),"",'Liste des tâches'!B61)</f>
        <v/>
      </c>
    </row>
    <row r="60" spans="1:1" x14ac:dyDescent="0.25">
      <c r="A60" s="4" t="str">
        <f>IF(ISBLANK('Liste des tâches'!B62),"",'Liste des tâches'!B62)</f>
        <v/>
      </c>
    </row>
    <row r="61" spans="1:1" x14ac:dyDescent="0.25">
      <c r="A61" s="4" t="str">
        <f>IF(ISBLANK('Liste des tâches'!B63),"",'Liste des tâches'!B63)</f>
        <v/>
      </c>
    </row>
    <row r="62" spans="1:1" x14ac:dyDescent="0.25">
      <c r="A62" s="4" t="str">
        <f>IF(ISBLANK('Liste des tâches'!B64),"",'Liste des tâches'!B64)</f>
        <v/>
      </c>
    </row>
    <row r="63" spans="1:1" x14ac:dyDescent="0.25">
      <c r="A63" s="4" t="str">
        <f>IF(ISBLANK('Liste des tâches'!B65),"",'Liste des tâches'!B65)</f>
        <v/>
      </c>
    </row>
    <row r="64" spans="1:1" x14ac:dyDescent="0.25">
      <c r="A64" s="4" t="str">
        <f>IF(ISBLANK('Liste des tâches'!B66),"",'Liste des tâches'!B66)</f>
        <v/>
      </c>
    </row>
    <row r="65" spans="1:1" x14ac:dyDescent="0.25">
      <c r="A65" s="4" t="str">
        <f>IF(ISBLANK('Liste des tâches'!B67),"",'Liste des tâches'!B67)</f>
        <v/>
      </c>
    </row>
    <row r="66" spans="1:1" x14ac:dyDescent="0.25">
      <c r="A66" s="4" t="str">
        <f>IF(ISBLANK('Liste des tâches'!B68),"",'Liste des tâches'!B68)</f>
        <v/>
      </c>
    </row>
    <row r="67" spans="1:1" x14ac:dyDescent="0.25">
      <c r="A67" s="4" t="str">
        <f>IF(ISBLANK('Liste des tâches'!B69),"",'Liste des tâches'!B69)</f>
        <v/>
      </c>
    </row>
    <row r="68" spans="1:1" x14ac:dyDescent="0.25">
      <c r="A68" s="4" t="str">
        <f>IF(ISBLANK('Liste des tâches'!B70),"",'Liste des tâches'!B70)</f>
        <v/>
      </c>
    </row>
    <row r="69" spans="1:1" x14ac:dyDescent="0.25">
      <c r="A69" s="4" t="str">
        <f>IF(ISBLANK('Liste des tâches'!B71),"",'Liste des tâches'!B71)</f>
        <v/>
      </c>
    </row>
    <row r="70" spans="1:1" x14ac:dyDescent="0.25">
      <c r="A70" s="4" t="str">
        <f>IF(ISBLANK('Liste des tâches'!B72),"",'Liste des tâches'!B72)</f>
        <v/>
      </c>
    </row>
    <row r="71" spans="1:1" x14ac:dyDescent="0.25">
      <c r="A71" s="4" t="str">
        <f>IF(ISBLANK('Liste des tâches'!B73),"",'Liste des tâches'!B73)</f>
        <v/>
      </c>
    </row>
    <row r="72" spans="1:1" x14ac:dyDescent="0.25">
      <c r="A72" s="4" t="str">
        <f>IF(ISBLANK('Liste des tâches'!B74),"",'Liste des tâches'!B74)</f>
        <v/>
      </c>
    </row>
    <row r="73" spans="1:1" x14ac:dyDescent="0.25">
      <c r="A73" s="4" t="str">
        <f>IF(ISBLANK('Liste des tâches'!B75),"",'Liste des tâches'!B75)</f>
        <v/>
      </c>
    </row>
    <row r="74" spans="1:1" x14ac:dyDescent="0.25">
      <c r="A74" s="4" t="str">
        <f>IF(ISBLANK('Liste des tâches'!B76),"",'Liste des tâches'!B76)</f>
        <v/>
      </c>
    </row>
    <row r="75" spans="1:1" x14ac:dyDescent="0.25">
      <c r="A75" s="4" t="str">
        <f>IF(ISBLANK('Liste des tâches'!B77),"",'Liste des tâches'!B77)</f>
        <v/>
      </c>
    </row>
    <row r="76" spans="1:1" x14ac:dyDescent="0.25">
      <c r="A76" s="4" t="str">
        <f>IF(ISBLANK('Liste des tâches'!B78),"",'Liste des tâches'!B78)</f>
        <v/>
      </c>
    </row>
    <row r="77" spans="1:1" x14ac:dyDescent="0.25">
      <c r="A77" s="4" t="str">
        <f>IF(ISBLANK('Liste des tâches'!B79),"",'Liste des tâches'!B79)</f>
        <v/>
      </c>
    </row>
    <row r="78" spans="1:1" x14ac:dyDescent="0.25">
      <c r="A78" s="4" t="str">
        <f>IF(ISBLANK('Liste des tâches'!B80),"",'Liste des tâches'!B80)</f>
        <v/>
      </c>
    </row>
    <row r="79" spans="1:1" x14ac:dyDescent="0.25">
      <c r="A79" s="4" t="str">
        <f>IF(ISBLANK('Liste des tâches'!B81),"",'Liste des tâches'!B81)</f>
        <v/>
      </c>
    </row>
    <row r="80" spans="1:1" x14ac:dyDescent="0.25">
      <c r="A80" s="4" t="str">
        <f>IF(ISBLANK('Liste des tâches'!B82),"",'Liste des tâches'!B82)</f>
        <v/>
      </c>
    </row>
    <row r="81" spans="1:1" x14ac:dyDescent="0.25">
      <c r="A81" s="4" t="str">
        <f>IF(ISBLANK('Liste des tâches'!B83),"",'Liste des tâches'!B83)</f>
        <v/>
      </c>
    </row>
    <row r="82" spans="1:1" x14ac:dyDescent="0.25">
      <c r="A82" s="4" t="str">
        <f>IF(ISBLANK('Liste des tâches'!B84),"",'Liste des tâches'!B84)</f>
        <v/>
      </c>
    </row>
    <row r="83" spans="1:1" x14ac:dyDescent="0.25">
      <c r="A83" s="4" t="str">
        <f>IF(ISBLANK('Liste des tâches'!B85),"",'Liste des tâches'!B85)</f>
        <v/>
      </c>
    </row>
    <row r="84" spans="1:1" x14ac:dyDescent="0.25">
      <c r="A84" s="4" t="str">
        <f>IF(ISBLANK('Liste des tâches'!B86),"",'Liste des tâches'!B86)</f>
        <v/>
      </c>
    </row>
    <row r="85" spans="1:1" x14ac:dyDescent="0.25">
      <c r="A85" s="4" t="str">
        <f>IF(ISBLANK('Liste des tâches'!B87),"",'Liste des tâches'!B87)</f>
        <v/>
      </c>
    </row>
    <row r="86" spans="1:1" x14ac:dyDescent="0.25">
      <c r="A86" s="4" t="str">
        <f>IF(ISBLANK('Liste des tâches'!B88),"",'Liste des tâches'!B88)</f>
        <v/>
      </c>
    </row>
    <row r="87" spans="1:1" x14ac:dyDescent="0.25">
      <c r="A87" s="4" t="str">
        <f>IF(ISBLANK('Liste des tâches'!B89),"",'Liste des tâches'!B89)</f>
        <v/>
      </c>
    </row>
    <row r="88" spans="1:1" x14ac:dyDescent="0.25">
      <c r="A88" s="4" t="str">
        <f>IF(ISBLANK('Liste des tâches'!B90),"",'Liste des tâches'!B90)</f>
        <v/>
      </c>
    </row>
  </sheetData>
  <mergeCells count="5">
    <mergeCell ref="E1:G1"/>
    <mergeCell ref="D1:D2"/>
    <mergeCell ref="B1:B2"/>
    <mergeCell ref="A1:A2"/>
    <mergeCell ref="C1:C2"/>
  </mergeCells>
  <pageMargins left="0.7" right="0.7" top="0.75" bottom="0.75" header="0.3" footer="0.3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48"/>
  <sheetViews>
    <sheetView zoomScale="90" zoomScaleNormal="9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A10" sqref="A10"/>
    </sheetView>
  </sheetViews>
  <sheetFormatPr baseColWidth="10" defaultRowHeight="13.2" x14ac:dyDescent="0.25"/>
  <cols>
    <col min="1" max="1" width="19.44140625" style="25" bestFit="1" customWidth="1"/>
    <col min="2" max="2" width="60.5546875" style="4" bestFit="1" customWidth="1"/>
    <col min="3" max="3" width="15.33203125" style="12" customWidth="1"/>
    <col min="4" max="4" width="14.6640625" style="10" customWidth="1"/>
    <col min="6" max="8" width="14.6640625" style="25" customWidth="1"/>
    <col min="9" max="9" width="13.33203125" style="10" bestFit="1" customWidth="1"/>
    <col min="10" max="10" width="15" style="10" bestFit="1" customWidth="1"/>
    <col min="11" max="11" width="31.5546875" style="4" bestFit="1" customWidth="1"/>
    <col min="12" max="16384" width="11.5546875" style="4"/>
  </cols>
  <sheetData>
    <row r="1" spans="1:11" s="11" customFormat="1" x14ac:dyDescent="0.25">
      <c r="A1" s="14"/>
      <c r="B1" s="13"/>
      <c r="C1" s="14"/>
      <c r="D1" s="13"/>
      <c r="E1" s="14"/>
      <c r="F1" s="14"/>
      <c r="G1" s="14"/>
      <c r="H1" s="13"/>
      <c r="I1" s="13" t="s">
        <v>29</v>
      </c>
      <c r="J1" s="15">
        <f>SUM(J4:J39)/60</f>
        <v>153.41666666666666</v>
      </c>
      <c r="K1" s="11" t="s">
        <v>28</v>
      </c>
    </row>
    <row r="2" spans="1:11" s="5" customFormat="1" ht="40.200000000000003" thickBot="1" x14ac:dyDescent="0.3">
      <c r="A2" s="7" t="s">
        <v>62</v>
      </c>
      <c r="B2" s="16" t="s">
        <v>30</v>
      </c>
      <c r="C2" s="7" t="s">
        <v>26</v>
      </c>
      <c r="D2" s="7" t="s">
        <v>32</v>
      </c>
      <c r="E2" s="30" t="s">
        <v>76</v>
      </c>
      <c r="F2" s="31" t="s">
        <v>77</v>
      </c>
      <c r="G2" s="32" t="s">
        <v>78</v>
      </c>
      <c r="H2" s="7" t="s">
        <v>33</v>
      </c>
      <c r="I2" s="7" t="s">
        <v>34</v>
      </c>
      <c r="J2" s="7" t="s">
        <v>35</v>
      </c>
      <c r="K2" s="44" t="s">
        <v>105</v>
      </c>
    </row>
    <row r="3" spans="1:11" x14ac:dyDescent="0.25">
      <c r="A3" s="40" t="s">
        <v>80</v>
      </c>
      <c r="B3" s="4" t="s">
        <v>103</v>
      </c>
      <c r="C3" s="41"/>
      <c r="D3" s="42"/>
      <c r="E3" s="40"/>
      <c r="F3" s="40"/>
      <c r="G3" s="40" t="s">
        <v>18</v>
      </c>
      <c r="H3" s="23">
        <v>1</v>
      </c>
      <c r="I3" s="19">
        <f>ROUND(H3*60,0)</f>
        <v>60</v>
      </c>
      <c r="J3" s="9">
        <f t="shared" ref="J3:J24" si="0">I3*D3</f>
        <v>0</v>
      </c>
      <c r="K3" s="42"/>
    </row>
    <row r="4" spans="1:11" x14ac:dyDescent="0.25">
      <c r="A4" s="26" t="s">
        <v>80</v>
      </c>
      <c r="B4" s="17" t="s">
        <v>81</v>
      </c>
      <c r="C4" s="18" t="s">
        <v>31</v>
      </c>
      <c r="D4" s="19">
        <v>4</v>
      </c>
      <c r="E4" s="26"/>
      <c r="F4" s="26"/>
      <c r="G4" s="26" t="s">
        <v>18</v>
      </c>
      <c r="H4" s="19">
        <v>1.5</v>
      </c>
      <c r="I4" s="19">
        <f>ROUND(H4*60,0)</f>
        <v>90</v>
      </c>
      <c r="J4" s="9">
        <f t="shared" si="0"/>
        <v>360</v>
      </c>
      <c r="K4" s="42"/>
    </row>
    <row r="5" spans="1:11" x14ac:dyDescent="0.25">
      <c r="A5" s="26" t="s">
        <v>67</v>
      </c>
      <c r="B5" s="22" t="s">
        <v>123</v>
      </c>
      <c r="C5" s="18" t="s">
        <v>31</v>
      </c>
      <c r="D5" s="23">
        <v>3</v>
      </c>
      <c r="E5" s="26"/>
      <c r="F5" s="26"/>
      <c r="G5" s="26"/>
      <c r="H5" s="23">
        <v>1</v>
      </c>
      <c r="I5" s="19">
        <f>ROUND(H5*60,0)</f>
        <v>60</v>
      </c>
      <c r="J5" s="9">
        <f t="shared" si="0"/>
        <v>180</v>
      </c>
      <c r="K5" s="42"/>
    </row>
    <row r="6" spans="1:11" x14ac:dyDescent="0.25">
      <c r="A6" s="40" t="s">
        <v>67</v>
      </c>
      <c r="B6" s="4" t="s">
        <v>82</v>
      </c>
      <c r="C6" s="41" t="s">
        <v>31</v>
      </c>
      <c r="D6" s="42">
        <v>2</v>
      </c>
      <c r="E6" s="40"/>
      <c r="F6" s="40"/>
      <c r="G6" s="40"/>
      <c r="H6" s="23">
        <v>1</v>
      </c>
      <c r="I6" s="19">
        <f>ROUND(H6*60,0)</f>
        <v>60</v>
      </c>
      <c r="J6" s="9">
        <f t="shared" si="0"/>
        <v>120</v>
      </c>
      <c r="K6" s="42"/>
    </row>
    <row r="7" spans="1:11" x14ac:dyDescent="0.25">
      <c r="A7" s="26" t="s">
        <v>67</v>
      </c>
      <c r="B7" s="17" t="s">
        <v>83</v>
      </c>
      <c r="C7" s="18"/>
      <c r="D7" s="19">
        <v>2</v>
      </c>
      <c r="E7" s="26"/>
      <c r="F7" s="26"/>
      <c r="G7" s="26"/>
      <c r="H7" s="19">
        <v>1.5</v>
      </c>
      <c r="I7" s="19">
        <f>ROUND(H7*60,0)</f>
        <v>90</v>
      </c>
      <c r="J7" s="9">
        <f t="shared" si="0"/>
        <v>180</v>
      </c>
      <c r="K7" s="42"/>
    </row>
    <row r="8" spans="1:11" x14ac:dyDescent="0.25">
      <c r="A8" s="26" t="s">
        <v>66</v>
      </c>
      <c r="B8" s="17" t="s">
        <v>79</v>
      </c>
      <c r="C8" s="34"/>
      <c r="D8" s="35">
        <v>1</v>
      </c>
      <c r="E8" s="33"/>
      <c r="F8" s="33" t="s">
        <v>18</v>
      </c>
      <c r="G8" s="33"/>
      <c r="H8" s="35">
        <v>1</v>
      </c>
      <c r="I8" s="35">
        <v>60</v>
      </c>
      <c r="J8" s="9">
        <f t="shared" si="0"/>
        <v>60</v>
      </c>
      <c r="K8" s="42"/>
    </row>
    <row r="9" spans="1:11" x14ac:dyDescent="0.25">
      <c r="A9" s="26" t="s">
        <v>66</v>
      </c>
      <c r="B9" s="17" t="s">
        <v>106</v>
      </c>
      <c r="C9" s="18" t="s">
        <v>31</v>
      </c>
      <c r="D9" s="19">
        <v>6</v>
      </c>
      <c r="E9" s="26"/>
      <c r="F9" s="26"/>
      <c r="G9" s="26" t="s">
        <v>18</v>
      </c>
      <c r="H9" s="19">
        <v>1.5</v>
      </c>
      <c r="I9" s="19">
        <f t="shared" ref="I9:I19" si="1">ROUND(H9*60,0)</f>
        <v>90</v>
      </c>
      <c r="J9" s="9">
        <f t="shared" si="0"/>
        <v>540</v>
      </c>
      <c r="K9" s="42"/>
    </row>
    <row r="10" spans="1:11" x14ac:dyDescent="0.25">
      <c r="A10" s="26" t="s">
        <v>66</v>
      </c>
      <c r="B10" s="21" t="s">
        <v>84</v>
      </c>
      <c r="C10" s="18"/>
      <c r="D10" s="20">
        <v>6</v>
      </c>
      <c r="E10" s="26" t="s">
        <v>18</v>
      </c>
      <c r="F10" s="26"/>
      <c r="G10" s="26"/>
      <c r="H10" s="20">
        <v>1.5</v>
      </c>
      <c r="I10" s="19">
        <f t="shared" si="1"/>
        <v>90</v>
      </c>
      <c r="J10" s="9">
        <f t="shared" si="0"/>
        <v>540</v>
      </c>
      <c r="K10" s="42"/>
    </row>
    <row r="11" spans="1:11" x14ac:dyDescent="0.25">
      <c r="A11" s="26" t="s">
        <v>66</v>
      </c>
      <c r="B11" s="17" t="s">
        <v>107</v>
      </c>
      <c r="C11" s="18" t="s">
        <v>31</v>
      </c>
      <c r="D11" s="20">
        <v>3</v>
      </c>
      <c r="E11" s="26"/>
      <c r="F11" s="26"/>
      <c r="G11" s="26" t="s">
        <v>18</v>
      </c>
      <c r="H11" s="20">
        <v>1</v>
      </c>
      <c r="I11" s="20">
        <f t="shared" si="1"/>
        <v>60</v>
      </c>
      <c r="J11" s="9">
        <f t="shared" si="0"/>
        <v>180</v>
      </c>
      <c r="K11" s="42"/>
    </row>
    <row r="12" spans="1:11" x14ac:dyDescent="0.25">
      <c r="A12" s="26" t="s">
        <v>66</v>
      </c>
      <c r="B12" s="17" t="s">
        <v>85</v>
      </c>
      <c r="C12" s="18" t="s">
        <v>31</v>
      </c>
      <c r="D12" s="20">
        <v>3</v>
      </c>
      <c r="E12" s="26"/>
      <c r="F12" s="26"/>
      <c r="G12" s="26" t="s">
        <v>18</v>
      </c>
      <c r="H12" s="20">
        <v>1</v>
      </c>
      <c r="I12" s="20">
        <f t="shared" si="1"/>
        <v>60</v>
      </c>
      <c r="J12" s="9">
        <f t="shared" si="0"/>
        <v>180</v>
      </c>
      <c r="K12" s="42"/>
    </row>
    <row r="13" spans="1:11" x14ac:dyDescent="0.25">
      <c r="A13" s="26" t="s">
        <v>66</v>
      </c>
      <c r="B13" s="17" t="s">
        <v>87</v>
      </c>
      <c r="C13" s="18"/>
      <c r="D13" s="19">
        <v>2</v>
      </c>
      <c r="E13" s="26"/>
      <c r="F13" s="26" t="s">
        <v>18</v>
      </c>
      <c r="G13" s="26"/>
      <c r="H13" s="19">
        <v>0.33</v>
      </c>
      <c r="I13" s="19">
        <f t="shared" si="1"/>
        <v>20</v>
      </c>
      <c r="J13" s="9">
        <f t="shared" si="0"/>
        <v>40</v>
      </c>
      <c r="K13" s="42" t="s">
        <v>88</v>
      </c>
    </row>
    <row r="14" spans="1:11" x14ac:dyDescent="0.25">
      <c r="A14" s="26" t="s">
        <v>66</v>
      </c>
      <c r="B14" s="17" t="s">
        <v>24</v>
      </c>
      <c r="C14" s="18" t="s">
        <v>31</v>
      </c>
      <c r="D14" s="19">
        <v>3</v>
      </c>
      <c r="E14" s="26"/>
      <c r="F14" s="26"/>
      <c r="G14" s="26"/>
      <c r="H14" s="19">
        <v>0.75</v>
      </c>
      <c r="I14" s="19">
        <f t="shared" si="1"/>
        <v>45</v>
      </c>
      <c r="J14" s="9">
        <f t="shared" si="0"/>
        <v>135</v>
      </c>
      <c r="K14" s="42"/>
    </row>
    <row r="15" spans="1:11" x14ac:dyDescent="0.25">
      <c r="A15" s="26" t="s">
        <v>66</v>
      </c>
      <c r="B15" s="17" t="s">
        <v>108</v>
      </c>
      <c r="C15" s="18" t="s">
        <v>31</v>
      </c>
      <c r="D15" s="19">
        <v>4</v>
      </c>
      <c r="E15" s="26"/>
      <c r="F15" s="26"/>
      <c r="G15" s="26" t="s">
        <v>18</v>
      </c>
      <c r="H15" s="19">
        <v>1</v>
      </c>
      <c r="I15" s="19">
        <f t="shared" si="1"/>
        <v>60</v>
      </c>
      <c r="J15" s="9">
        <f t="shared" si="0"/>
        <v>240</v>
      </c>
      <c r="K15" s="42"/>
    </row>
    <row r="16" spans="1:11" x14ac:dyDescent="0.25">
      <c r="A16" s="26" t="s">
        <v>66</v>
      </c>
      <c r="B16" s="17" t="s">
        <v>6</v>
      </c>
      <c r="C16" s="18" t="s">
        <v>31</v>
      </c>
      <c r="D16" s="19">
        <v>3</v>
      </c>
      <c r="E16" s="26"/>
      <c r="F16" s="26"/>
      <c r="G16" s="26" t="s">
        <v>18</v>
      </c>
      <c r="H16" s="19">
        <v>1</v>
      </c>
      <c r="I16" s="19">
        <f t="shared" si="1"/>
        <v>60</v>
      </c>
      <c r="J16" s="9">
        <f t="shared" si="0"/>
        <v>180</v>
      </c>
      <c r="K16" s="42"/>
    </row>
    <row r="17" spans="1:11" x14ac:dyDescent="0.25">
      <c r="A17" s="26" t="s">
        <v>66</v>
      </c>
      <c r="B17" s="17" t="s">
        <v>10</v>
      </c>
      <c r="C17" s="18" t="s">
        <v>31</v>
      </c>
      <c r="D17" s="19">
        <v>3</v>
      </c>
      <c r="E17" s="26"/>
      <c r="F17" s="26"/>
      <c r="G17" s="26" t="s">
        <v>18</v>
      </c>
      <c r="H17" s="19">
        <v>1.5</v>
      </c>
      <c r="I17" s="19">
        <f t="shared" si="1"/>
        <v>90</v>
      </c>
      <c r="J17" s="9">
        <f t="shared" si="0"/>
        <v>270</v>
      </c>
      <c r="K17" s="42"/>
    </row>
    <row r="18" spans="1:11" s="6" customFormat="1" x14ac:dyDescent="0.25">
      <c r="A18" s="26" t="s">
        <v>66</v>
      </c>
      <c r="B18" s="17" t="s">
        <v>5</v>
      </c>
      <c r="C18" s="18" t="s">
        <v>31</v>
      </c>
      <c r="D18" s="19">
        <v>3</v>
      </c>
      <c r="E18" s="26"/>
      <c r="F18" s="26"/>
      <c r="G18" s="26" t="s">
        <v>18</v>
      </c>
      <c r="H18" s="19">
        <v>1.5</v>
      </c>
      <c r="I18" s="19">
        <f t="shared" si="1"/>
        <v>90</v>
      </c>
      <c r="J18" s="9">
        <f t="shared" si="0"/>
        <v>270</v>
      </c>
      <c r="K18" s="42"/>
    </row>
    <row r="19" spans="1:11" s="6" customFormat="1" x14ac:dyDescent="0.25">
      <c r="A19" s="26" t="s">
        <v>68</v>
      </c>
      <c r="B19" s="17" t="s">
        <v>74</v>
      </c>
      <c r="C19" s="18" t="s">
        <v>31</v>
      </c>
      <c r="D19" s="20">
        <v>3</v>
      </c>
      <c r="E19" s="26"/>
      <c r="F19" s="26"/>
      <c r="G19" s="26" t="s">
        <v>18</v>
      </c>
      <c r="H19" s="20">
        <v>4</v>
      </c>
      <c r="I19" s="20">
        <f t="shared" si="1"/>
        <v>240</v>
      </c>
      <c r="J19" s="9">
        <f t="shared" si="0"/>
        <v>720</v>
      </c>
      <c r="K19" s="42"/>
    </row>
    <row r="20" spans="1:11" x14ac:dyDescent="0.25">
      <c r="A20" s="26" t="s">
        <v>68</v>
      </c>
      <c r="B20" s="17" t="s">
        <v>90</v>
      </c>
      <c r="C20" s="18" t="s">
        <v>31</v>
      </c>
      <c r="D20" s="20">
        <v>1</v>
      </c>
      <c r="E20" s="26"/>
      <c r="F20" s="26"/>
      <c r="G20" s="26" t="s">
        <v>18</v>
      </c>
      <c r="H20" s="20">
        <v>2</v>
      </c>
      <c r="I20" s="20"/>
      <c r="J20" s="9">
        <f t="shared" si="0"/>
        <v>0</v>
      </c>
      <c r="K20" s="42"/>
    </row>
    <row r="21" spans="1:11" x14ac:dyDescent="0.25">
      <c r="A21" s="26" t="s">
        <v>68</v>
      </c>
      <c r="B21" s="17" t="s">
        <v>91</v>
      </c>
      <c r="C21" s="18"/>
      <c r="D21" s="19">
        <v>7</v>
      </c>
      <c r="E21" s="26"/>
      <c r="F21" s="26" t="s">
        <v>18</v>
      </c>
      <c r="G21" s="26"/>
      <c r="H21" s="19"/>
      <c r="I21" s="19">
        <f>H21*60</f>
        <v>0</v>
      </c>
      <c r="J21" s="9">
        <f t="shared" si="0"/>
        <v>0</v>
      </c>
      <c r="K21" s="42"/>
    </row>
    <row r="22" spans="1:11" x14ac:dyDescent="0.25">
      <c r="A22" s="26" t="s">
        <v>68</v>
      </c>
      <c r="B22" s="17" t="s">
        <v>92</v>
      </c>
      <c r="C22" s="18"/>
      <c r="D22" s="19">
        <v>2</v>
      </c>
      <c r="E22" s="26" t="s">
        <v>18</v>
      </c>
      <c r="F22" s="26"/>
      <c r="G22" s="26"/>
      <c r="H22" s="19"/>
      <c r="I22" s="19">
        <f>H22*60</f>
        <v>0</v>
      </c>
      <c r="J22" s="9">
        <f t="shared" si="0"/>
        <v>0</v>
      </c>
      <c r="K22" s="42"/>
    </row>
    <row r="23" spans="1:11" x14ac:dyDescent="0.25">
      <c r="A23" s="26" t="s">
        <v>68</v>
      </c>
      <c r="B23" s="17" t="s">
        <v>36</v>
      </c>
      <c r="C23" s="18"/>
      <c r="D23" s="20">
        <v>4</v>
      </c>
      <c r="E23" s="26"/>
      <c r="F23" s="26"/>
      <c r="G23" s="26"/>
      <c r="H23" s="20">
        <v>2</v>
      </c>
      <c r="I23" s="20">
        <f>ROUND(H23*60,0)</f>
        <v>120</v>
      </c>
      <c r="J23" s="9">
        <f t="shared" si="0"/>
        <v>480</v>
      </c>
      <c r="K23" s="42"/>
    </row>
    <row r="24" spans="1:11" x14ac:dyDescent="0.25">
      <c r="A24" s="26" t="s">
        <v>68</v>
      </c>
      <c r="B24" s="17" t="s">
        <v>125</v>
      </c>
      <c r="C24" s="18"/>
      <c r="D24" s="19">
        <v>4</v>
      </c>
      <c r="E24" s="26" t="s">
        <v>18</v>
      </c>
      <c r="F24" s="26"/>
      <c r="G24" s="26" t="s">
        <v>18</v>
      </c>
      <c r="H24" s="19">
        <v>2</v>
      </c>
      <c r="I24" s="19">
        <f>H24*60</f>
        <v>120</v>
      </c>
      <c r="J24" s="9">
        <f t="shared" si="0"/>
        <v>480</v>
      </c>
      <c r="K24" s="42"/>
    </row>
    <row r="25" spans="1:11" x14ac:dyDescent="0.25">
      <c r="A25" s="40" t="s">
        <v>68</v>
      </c>
      <c r="B25" s="4" t="s">
        <v>101</v>
      </c>
      <c r="C25" s="41"/>
      <c r="D25" s="42">
        <v>4</v>
      </c>
      <c r="E25" s="40"/>
      <c r="F25" s="40"/>
      <c r="G25" s="40"/>
      <c r="H25" s="42">
        <v>1.5</v>
      </c>
      <c r="I25" s="42"/>
      <c r="J25" s="43"/>
      <c r="K25" s="42"/>
    </row>
    <row r="26" spans="1:11" x14ac:dyDescent="0.25">
      <c r="A26" s="26" t="s">
        <v>68</v>
      </c>
      <c r="B26" s="17" t="s">
        <v>73</v>
      </c>
      <c r="C26" s="18"/>
      <c r="D26" s="19">
        <v>3</v>
      </c>
      <c r="E26" s="26"/>
      <c r="F26" s="26" t="s">
        <v>18</v>
      </c>
      <c r="G26" s="26"/>
      <c r="H26" s="19">
        <v>1.5</v>
      </c>
      <c r="I26" s="19">
        <f>ROUND(H26*60,0)</f>
        <v>90</v>
      </c>
      <c r="J26" s="9">
        <f>I26*D26</f>
        <v>270</v>
      </c>
      <c r="K26" s="42"/>
    </row>
    <row r="27" spans="1:11" x14ac:dyDescent="0.25">
      <c r="A27" s="26" t="s">
        <v>68</v>
      </c>
      <c r="B27" s="21" t="s">
        <v>3</v>
      </c>
      <c r="C27" s="18" t="s">
        <v>31</v>
      </c>
      <c r="D27" s="20">
        <v>2</v>
      </c>
      <c r="E27" s="26"/>
      <c r="F27" s="26" t="s">
        <v>18</v>
      </c>
      <c r="G27" s="26"/>
      <c r="H27" s="20">
        <v>8</v>
      </c>
      <c r="I27" s="20">
        <f>H27*60</f>
        <v>480</v>
      </c>
      <c r="J27" s="9">
        <f>I27*D27</f>
        <v>960</v>
      </c>
      <c r="K27" s="42"/>
    </row>
    <row r="28" spans="1:11" x14ac:dyDescent="0.25">
      <c r="A28" s="26" t="s">
        <v>68</v>
      </c>
      <c r="B28" s="17" t="s">
        <v>19</v>
      </c>
      <c r="C28" s="18" t="s">
        <v>31</v>
      </c>
      <c r="D28" s="19">
        <v>4</v>
      </c>
      <c r="E28" s="26"/>
      <c r="F28" s="26" t="s">
        <v>18</v>
      </c>
      <c r="G28" s="26"/>
      <c r="H28" s="19">
        <v>1.5</v>
      </c>
      <c r="I28" s="19">
        <f>ROUND(H28*60,0)</f>
        <v>90</v>
      </c>
      <c r="J28" s="9">
        <f>I28*D28</f>
        <v>360</v>
      </c>
      <c r="K28" s="42"/>
    </row>
    <row r="29" spans="1:11" x14ac:dyDescent="0.25">
      <c r="A29" s="40" t="s">
        <v>68</v>
      </c>
      <c r="B29" s="4" t="s">
        <v>95</v>
      </c>
      <c r="C29" s="41" t="s">
        <v>31</v>
      </c>
      <c r="D29" s="42">
        <v>1</v>
      </c>
      <c r="E29" s="40" t="s">
        <v>18</v>
      </c>
      <c r="F29" s="40"/>
      <c r="G29" s="40"/>
      <c r="H29" s="42">
        <v>2</v>
      </c>
      <c r="I29" s="42"/>
      <c r="J29" s="43"/>
      <c r="K29" s="42"/>
    </row>
    <row r="30" spans="1:11" x14ac:dyDescent="0.25">
      <c r="A30" s="26" t="s">
        <v>68</v>
      </c>
      <c r="B30" s="17" t="s">
        <v>94</v>
      </c>
      <c r="C30" s="18" t="s">
        <v>31</v>
      </c>
      <c r="D30" s="19">
        <v>2</v>
      </c>
      <c r="E30" s="26"/>
      <c r="F30" s="26"/>
      <c r="G30" s="26" t="s">
        <v>18</v>
      </c>
      <c r="H30" s="19">
        <v>2</v>
      </c>
      <c r="I30" s="19">
        <f>H30*60</f>
        <v>120</v>
      </c>
      <c r="J30" s="9">
        <f>I30*D30</f>
        <v>240</v>
      </c>
      <c r="K30" s="42"/>
    </row>
    <row r="31" spans="1:11" x14ac:dyDescent="0.25">
      <c r="A31" s="26" t="s">
        <v>68</v>
      </c>
      <c r="B31" s="17" t="s">
        <v>96</v>
      </c>
      <c r="C31" s="18" t="s">
        <v>31</v>
      </c>
      <c r="D31" s="19">
        <v>2</v>
      </c>
      <c r="E31" s="26"/>
      <c r="F31" s="26"/>
      <c r="G31" s="26" t="s">
        <v>18</v>
      </c>
      <c r="H31" s="19">
        <v>2</v>
      </c>
      <c r="I31" s="19">
        <f>H31*60</f>
        <v>120</v>
      </c>
      <c r="J31" s="9">
        <f>I31*D31</f>
        <v>240</v>
      </c>
      <c r="K31" s="42"/>
    </row>
    <row r="32" spans="1:11" x14ac:dyDescent="0.25">
      <c r="A32" s="26" t="s">
        <v>68</v>
      </c>
      <c r="B32" s="21" t="s">
        <v>97</v>
      </c>
      <c r="C32" s="18" t="s">
        <v>31</v>
      </c>
      <c r="D32" s="20">
        <v>2</v>
      </c>
      <c r="E32" s="26"/>
      <c r="F32" s="26"/>
      <c r="G32" s="26" t="s">
        <v>18</v>
      </c>
      <c r="H32" s="19">
        <v>2</v>
      </c>
      <c r="I32" s="19">
        <f>H32*60</f>
        <v>120</v>
      </c>
      <c r="J32" s="9">
        <f>I32*D32</f>
        <v>240</v>
      </c>
      <c r="K32" s="42"/>
    </row>
    <row r="33" spans="1:11" x14ac:dyDescent="0.25">
      <c r="A33" s="26" t="s">
        <v>68</v>
      </c>
      <c r="B33" s="17" t="s">
        <v>98</v>
      </c>
      <c r="C33" s="18" t="s">
        <v>31</v>
      </c>
      <c r="D33" s="19">
        <v>2</v>
      </c>
      <c r="E33" s="26"/>
      <c r="F33" s="26"/>
      <c r="G33" s="26" t="s">
        <v>18</v>
      </c>
      <c r="H33" s="19">
        <v>2</v>
      </c>
      <c r="I33" s="19">
        <f>H33*60</f>
        <v>120</v>
      </c>
      <c r="J33" s="9">
        <f>I33*D33</f>
        <v>240</v>
      </c>
      <c r="K33" s="42"/>
    </row>
    <row r="34" spans="1:11" x14ac:dyDescent="0.25">
      <c r="A34" s="40" t="s">
        <v>68</v>
      </c>
      <c r="B34" s="4" t="s">
        <v>89</v>
      </c>
      <c r="C34" s="41" t="s">
        <v>31</v>
      </c>
      <c r="D34" s="42">
        <v>1</v>
      </c>
      <c r="E34" s="40"/>
      <c r="F34" s="40"/>
      <c r="G34" s="40" t="s">
        <v>18</v>
      </c>
      <c r="H34" s="42">
        <v>2</v>
      </c>
      <c r="I34" s="19">
        <f t="shared" ref="I34:I35" si="2">H34*60</f>
        <v>120</v>
      </c>
      <c r="J34" s="9">
        <f t="shared" ref="J34:J35" si="3">I34*D34</f>
        <v>120</v>
      </c>
      <c r="K34" s="42"/>
    </row>
    <row r="35" spans="1:11" x14ac:dyDescent="0.25">
      <c r="A35" s="40" t="s">
        <v>68</v>
      </c>
      <c r="B35" s="4" t="s">
        <v>86</v>
      </c>
      <c r="C35" s="41"/>
      <c r="D35" s="42">
        <v>4</v>
      </c>
      <c r="E35" s="40"/>
      <c r="F35" s="40" t="s">
        <v>18</v>
      </c>
      <c r="G35" s="40"/>
      <c r="H35" s="42">
        <v>1</v>
      </c>
      <c r="I35" s="19">
        <f t="shared" si="2"/>
        <v>60</v>
      </c>
      <c r="J35" s="9">
        <f t="shared" si="3"/>
        <v>240</v>
      </c>
      <c r="K35" s="42"/>
    </row>
    <row r="36" spans="1:11" x14ac:dyDescent="0.25">
      <c r="A36" s="26" t="s">
        <v>68</v>
      </c>
      <c r="B36" s="17" t="s">
        <v>70</v>
      </c>
      <c r="C36" s="18"/>
      <c r="D36" s="19">
        <v>2</v>
      </c>
      <c r="E36" s="26"/>
      <c r="F36" s="26"/>
      <c r="G36" s="26" t="s">
        <v>18</v>
      </c>
      <c r="H36" s="19">
        <v>2.5</v>
      </c>
      <c r="I36" s="19">
        <f t="shared" ref="I36:I48" si="4">H36*60</f>
        <v>150</v>
      </c>
      <c r="J36" s="9">
        <f t="shared" ref="J36:J48" si="5">I36*D36</f>
        <v>300</v>
      </c>
      <c r="K36" s="42"/>
    </row>
    <row r="37" spans="1:11" x14ac:dyDescent="0.25">
      <c r="A37" s="26" t="s">
        <v>68</v>
      </c>
      <c r="B37" s="17" t="s">
        <v>99</v>
      </c>
      <c r="C37" s="18"/>
      <c r="D37" s="19">
        <v>4</v>
      </c>
      <c r="E37" s="26"/>
      <c r="F37" s="26" t="s">
        <v>18</v>
      </c>
      <c r="G37" s="26"/>
      <c r="H37" s="19">
        <v>2</v>
      </c>
      <c r="I37" s="19">
        <f t="shared" si="4"/>
        <v>120</v>
      </c>
      <c r="J37" s="9">
        <f t="shared" si="5"/>
        <v>480</v>
      </c>
      <c r="K37" s="42"/>
    </row>
    <row r="38" spans="1:11" x14ac:dyDescent="0.25">
      <c r="A38" s="26" t="s">
        <v>68</v>
      </c>
      <c r="B38" s="17" t="s">
        <v>72</v>
      </c>
      <c r="C38" s="18"/>
      <c r="D38" s="19">
        <v>2</v>
      </c>
      <c r="E38" s="26"/>
      <c r="F38" s="26"/>
      <c r="G38" s="26" t="s">
        <v>18</v>
      </c>
      <c r="H38" s="19">
        <v>1.5</v>
      </c>
      <c r="I38" s="19">
        <f t="shared" si="4"/>
        <v>90</v>
      </c>
      <c r="J38" s="9">
        <f t="shared" si="5"/>
        <v>180</v>
      </c>
      <c r="K38" s="42"/>
    </row>
    <row r="39" spans="1:11" x14ac:dyDescent="0.25">
      <c r="A39" s="26" t="s">
        <v>68</v>
      </c>
      <c r="B39" s="17" t="s">
        <v>71</v>
      </c>
      <c r="C39" s="18"/>
      <c r="D39" s="19">
        <v>2</v>
      </c>
      <c r="E39" s="26"/>
      <c r="F39" s="26"/>
      <c r="G39" s="26" t="s">
        <v>18</v>
      </c>
      <c r="H39" s="19">
        <v>1.5</v>
      </c>
      <c r="I39" s="19">
        <f t="shared" si="4"/>
        <v>90</v>
      </c>
      <c r="J39" s="9">
        <f t="shared" si="5"/>
        <v>180</v>
      </c>
      <c r="K39" s="42"/>
    </row>
    <row r="40" spans="1:11" x14ac:dyDescent="0.25">
      <c r="A40" s="26" t="s">
        <v>68</v>
      </c>
      <c r="B40" s="17" t="s">
        <v>100</v>
      </c>
      <c r="C40" s="18"/>
      <c r="D40" s="19">
        <v>6</v>
      </c>
      <c r="E40" s="26" t="s">
        <v>18</v>
      </c>
      <c r="F40" s="26"/>
      <c r="G40" s="26"/>
      <c r="H40" s="19">
        <v>2</v>
      </c>
      <c r="I40" s="19">
        <f t="shared" si="4"/>
        <v>120</v>
      </c>
      <c r="J40" s="9">
        <f t="shared" si="5"/>
        <v>720</v>
      </c>
      <c r="K40" s="42"/>
    </row>
    <row r="41" spans="1:11" x14ac:dyDescent="0.25">
      <c r="A41" s="26" t="s">
        <v>68</v>
      </c>
      <c r="B41" s="17" t="s">
        <v>13</v>
      </c>
      <c r="C41" s="18"/>
      <c r="D41" s="19">
        <v>4</v>
      </c>
      <c r="E41" s="26"/>
      <c r="F41" s="26"/>
      <c r="G41" s="26" t="s">
        <v>18</v>
      </c>
      <c r="H41" s="19">
        <v>2</v>
      </c>
      <c r="I41" s="19">
        <f t="shared" si="4"/>
        <v>120</v>
      </c>
      <c r="J41" s="9">
        <f t="shared" si="5"/>
        <v>480</v>
      </c>
      <c r="K41" s="42"/>
    </row>
    <row r="42" spans="1:11" x14ac:dyDescent="0.25">
      <c r="A42" s="26" t="s">
        <v>68</v>
      </c>
      <c r="B42" s="17" t="s">
        <v>11</v>
      </c>
      <c r="C42" s="18"/>
      <c r="D42" s="19">
        <v>3</v>
      </c>
      <c r="E42" s="26"/>
      <c r="F42" s="26" t="s">
        <v>18</v>
      </c>
      <c r="G42" s="26"/>
      <c r="H42" s="19">
        <v>1.5</v>
      </c>
      <c r="I42" s="19">
        <f t="shared" si="4"/>
        <v>90</v>
      </c>
      <c r="J42" s="9">
        <f t="shared" si="5"/>
        <v>270</v>
      </c>
      <c r="K42" s="42"/>
    </row>
    <row r="43" spans="1:11" x14ac:dyDescent="0.25">
      <c r="A43" s="26" t="s">
        <v>68</v>
      </c>
      <c r="B43" s="17" t="s">
        <v>12</v>
      </c>
      <c r="C43" s="18"/>
      <c r="D43" s="19">
        <v>6</v>
      </c>
      <c r="E43" s="26"/>
      <c r="F43" s="26"/>
      <c r="G43" s="26"/>
      <c r="H43" s="19">
        <v>1</v>
      </c>
      <c r="I43" s="19">
        <f t="shared" si="4"/>
        <v>60</v>
      </c>
      <c r="J43" s="9">
        <f t="shared" si="5"/>
        <v>360</v>
      </c>
      <c r="K43" s="42"/>
    </row>
    <row r="44" spans="1:11" x14ac:dyDescent="0.25">
      <c r="A44" s="26" t="s">
        <v>68</v>
      </c>
      <c r="B44" s="17" t="s">
        <v>14</v>
      </c>
      <c r="C44" s="18" t="s">
        <v>31</v>
      </c>
      <c r="D44" s="19">
        <v>6</v>
      </c>
      <c r="E44" s="26"/>
      <c r="F44" s="26"/>
      <c r="G44" s="26"/>
      <c r="H44" s="19">
        <v>1</v>
      </c>
      <c r="I44" s="19">
        <f t="shared" si="4"/>
        <v>60</v>
      </c>
      <c r="J44" s="9">
        <f t="shared" si="5"/>
        <v>360</v>
      </c>
      <c r="K44" s="42"/>
    </row>
    <row r="45" spans="1:11" x14ac:dyDescent="0.25">
      <c r="A45" s="26" t="s">
        <v>68</v>
      </c>
      <c r="B45" s="17" t="s">
        <v>167</v>
      </c>
      <c r="C45" s="18"/>
      <c r="D45" s="19">
        <v>2</v>
      </c>
      <c r="E45" s="26"/>
      <c r="F45" s="26"/>
      <c r="G45" s="26" t="s">
        <v>18</v>
      </c>
      <c r="H45" s="19">
        <v>1</v>
      </c>
      <c r="I45" s="19">
        <f t="shared" ref="I45" si="6">H45*60</f>
        <v>60</v>
      </c>
      <c r="J45" s="9">
        <f t="shared" ref="J45" si="7">I45*D45</f>
        <v>120</v>
      </c>
      <c r="K45" s="42"/>
    </row>
    <row r="46" spans="1:11" x14ac:dyDescent="0.25">
      <c r="A46" s="26" t="s">
        <v>69</v>
      </c>
      <c r="B46" s="22" t="s">
        <v>102</v>
      </c>
      <c r="C46" s="18"/>
      <c r="D46" s="23">
        <v>1</v>
      </c>
      <c r="E46" s="26"/>
      <c r="F46" s="26"/>
      <c r="G46" s="26" t="s">
        <v>18</v>
      </c>
      <c r="H46" s="19">
        <v>1</v>
      </c>
      <c r="I46" s="19">
        <f t="shared" si="4"/>
        <v>60</v>
      </c>
      <c r="J46" s="9">
        <f t="shared" si="5"/>
        <v>60</v>
      </c>
      <c r="K46" s="42"/>
    </row>
    <row r="47" spans="1:11" x14ac:dyDescent="0.25">
      <c r="A47" s="26" t="s">
        <v>69</v>
      </c>
      <c r="B47" s="17" t="s">
        <v>2</v>
      </c>
      <c r="C47" s="18"/>
      <c r="D47" s="19">
        <v>4</v>
      </c>
      <c r="E47" s="26"/>
      <c r="F47" s="26" t="s">
        <v>18</v>
      </c>
      <c r="G47" s="26"/>
      <c r="H47" s="19">
        <v>4</v>
      </c>
      <c r="I47" s="19">
        <f t="shared" si="4"/>
        <v>240</v>
      </c>
      <c r="J47" s="9">
        <f t="shared" si="5"/>
        <v>960</v>
      </c>
      <c r="K47" s="42"/>
    </row>
    <row r="48" spans="1:11" x14ac:dyDescent="0.25">
      <c r="A48" s="26" t="s">
        <v>104</v>
      </c>
      <c r="B48" s="17" t="s">
        <v>168</v>
      </c>
      <c r="C48" s="18"/>
      <c r="D48" s="19">
        <v>2</v>
      </c>
      <c r="E48" s="26"/>
      <c r="F48" s="26"/>
      <c r="G48" s="26" t="s">
        <v>18</v>
      </c>
      <c r="H48" s="19">
        <v>1.5</v>
      </c>
      <c r="I48" s="19">
        <f t="shared" si="4"/>
        <v>90</v>
      </c>
      <c r="J48" s="9">
        <f t="shared" si="5"/>
        <v>180</v>
      </c>
      <c r="K48" s="42"/>
    </row>
  </sheetData>
  <conditionalFormatting sqref="B3:C44 B46:C48">
    <cfRule type="expression" dxfId="30" priority="2">
      <formula>IF($C3="Oui",1,0)</formula>
    </cfRule>
  </conditionalFormatting>
  <conditionalFormatting sqref="B45:C45">
    <cfRule type="expression" dxfId="29" priority="1">
      <formula>IF($C45="Oui",1,0)</formula>
    </cfRule>
  </conditionalFormatting>
  <dataValidations count="2">
    <dataValidation type="list" allowBlank="1" showInputMessage="1" showErrorMessage="1" sqref="C3:C41">
      <formula1>"Oui"</formula1>
    </dataValidation>
    <dataValidation type="list" allowBlank="1" showInputMessage="1" showErrorMessage="1" sqref="A3:A48">
      <formula1>"00 - Avant vide grenier, 01 - Vendredi, 02 - Samedi, 03 - Dimanche, 04 - Lundi, 05 - Après vide grenier"</formula1>
    </dataValidation>
  </dataValidations>
  <pageMargins left="0.7" right="0.7" top="0.75" bottom="0.75" header="0.3" footer="0.3"/>
  <pageSetup paperSize="9" orientation="portrait" verticalDpi="30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F55"/>
  <sheetViews>
    <sheetView zoomScale="90" zoomScaleNormal="9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baseColWidth="10" defaultRowHeight="13.2" x14ac:dyDescent="0.25"/>
  <cols>
    <col min="1" max="1" width="50.21875" style="4" bestFit="1" customWidth="1"/>
    <col min="2" max="4" width="4.44140625" style="4" bestFit="1" customWidth="1"/>
    <col min="5" max="5" width="5" style="4" customWidth="1"/>
    <col min="6" max="15" width="4.44140625" style="4" bestFit="1" customWidth="1"/>
    <col min="16" max="16" width="4.44140625" style="4" customWidth="1"/>
    <col min="17" max="24" width="4.44140625" style="4" bestFit="1" customWidth="1"/>
    <col min="25" max="25" width="4.44140625" style="4" customWidth="1"/>
    <col min="26" max="32" width="4.44140625" style="4" bestFit="1" customWidth="1"/>
    <col min="33" max="16384" width="11.5546875" style="4"/>
  </cols>
  <sheetData>
    <row r="1" spans="1:32" s="24" customFormat="1" ht="153.6" thickBot="1" x14ac:dyDescent="0.3">
      <c r="B1" s="36" t="s">
        <v>60</v>
      </c>
      <c r="C1" s="37" t="s">
        <v>15</v>
      </c>
      <c r="D1" s="37" t="s">
        <v>16</v>
      </c>
      <c r="E1" s="37" t="s">
        <v>17</v>
      </c>
      <c r="F1" s="37" t="s">
        <v>41</v>
      </c>
      <c r="G1" s="37" t="s">
        <v>42</v>
      </c>
      <c r="H1" s="37" t="s">
        <v>43</v>
      </c>
      <c r="I1" s="37" t="s">
        <v>44</v>
      </c>
      <c r="J1" s="37" t="s">
        <v>45</v>
      </c>
      <c r="K1" s="37" t="s">
        <v>46</v>
      </c>
      <c r="L1" s="37" t="s">
        <v>47</v>
      </c>
      <c r="M1" s="38" t="s">
        <v>48</v>
      </c>
      <c r="N1" s="37" t="s">
        <v>49</v>
      </c>
      <c r="O1" s="37" t="s">
        <v>50</v>
      </c>
      <c r="P1" s="37" t="s">
        <v>124</v>
      </c>
      <c r="Q1" s="37" t="s">
        <v>51</v>
      </c>
      <c r="R1" s="38" t="s">
        <v>20</v>
      </c>
      <c r="S1" s="37" t="s">
        <v>52</v>
      </c>
      <c r="T1" s="37" t="s">
        <v>53</v>
      </c>
      <c r="U1" s="37" t="s">
        <v>54</v>
      </c>
      <c r="V1" s="37" t="s">
        <v>55</v>
      </c>
      <c r="W1" s="37" t="s">
        <v>56</v>
      </c>
      <c r="X1" s="37" t="s">
        <v>57</v>
      </c>
      <c r="Y1" s="37" t="s">
        <v>126</v>
      </c>
      <c r="Z1" s="37" t="s">
        <v>22</v>
      </c>
      <c r="AA1" s="37" t="s">
        <v>21</v>
      </c>
      <c r="AB1" s="37" t="s">
        <v>58</v>
      </c>
      <c r="AC1" s="38" t="s">
        <v>40</v>
      </c>
      <c r="AD1" s="38" t="s">
        <v>39</v>
      </c>
      <c r="AE1" s="38" t="s">
        <v>38</v>
      </c>
      <c r="AF1" s="39" t="s">
        <v>37</v>
      </c>
    </row>
    <row r="2" spans="1:32" ht="13.8" thickBot="1" x14ac:dyDescent="0.3">
      <c r="B2" s="45"/>
      <c r="C2" s="46">
        <f>SUM(C3:C55)</f>
        <v>54</v>
      </c>
      <c r="D2" s="46">
        <v>2</v>
      </c>
      <c r="E2" s="46">
        <f t="shared" ref="E2:AB2" si="0">SUM(E3:E55)</f>
        <v>1104</v>
      </c>
      <c r="F2" s="46">
        <f t="shared" si="0"/>
        <v>1</v>
      </c>
      <c r="G2" s="46">
        <f t="shared" si="0"/>
        <v>3</v>
      </c>
      <c r="H2" s="46">
        <f t="shared" si="0"/>
        <v>2</v>
      </c>
      <c r="I2" s="46"/>
      <c r="J2" s="46">
        <f t="shared" si="0"/>
        <v>7</v>
      </c>
      <c r="K2" s="46">
        <f t="shared" si="0"/>
        <v>2</v>
      </c>
      <c r="L2" s="46">
        <f t="shared" si="0"/>
        <v>3</v>
      </c>
      <c r="M2" s="46">
        <f t="shared" si="0"/>
        <v>4</v>
      </c>
      <c r="N2" s="46">
        <f t="shared" si="0"/>
        <v>3</v>
      </c>
      <c r="O2" s="46">
        <v>3</v>
      </c>
      <c r="P2" s="46">
        <f t="shared" si="0"/>
        <v>1</v>
      </c>
      <c r="Q2" s="46">
        <f t="shared" si="0"/>
        <v>3</v>
      </c>
      <c r="R2" s="46">
        <f t="shared" si="0"/>
        <v>1</v>
      </c>
      <c r="S2" s="46">
        <f t="shared" si="0"/>
        <v>3</v>
      </c>
      <c r="T2" s="46">
        <f t="shared" si="0"/>
        <v>6</v>
      </c>
      <c r="U2" s="46">
        <f t="shared" si="0"/>
        <v>5</v>
      </c>
      <c r="V2" s="46">
        <f t="shared" si="0"/>
        <v>2</v>
      </c>
      <c r="W2" s="46">
        <f t="shared" si="0"/>
        <v>2</v>
      </c>
      <c r="X2" s="46">
        <f t="shared" si="0"/>
        <v>2</v>
      </c>
      <c r="Y2" s="46"/>
      <c r="Z2" s="46">
        <f t="shared" si="0"/>
        <v>10</v>
      </c>
      <c r="AA2" s="46">
        <f t="shared" si="0"/>
        <v>2</v>
      </c>
      <c r="AB2" s="46">
        <f t="shared" si="0"/>
        <v>11</v>
      </c>
      <c r="AC2" s="46"/>
      <c r="AD2" s="46"/>
      <c r="AE2" s="46"/>
      <c r="AF2" s="47"/>
    </row>
    <row r="3" spans="1:32" x14ac:dyDescent="0.25">
      <c r="A3" s="57" t="s">
        <v>122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2" x14ac:dyDescent="0.25">
      <c r="A4" s="48" t="s">
        <v>109</v>
      </c>
      <c r="B4" s="50" t="s">
        <v>31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>
        <v>1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>
        <v>1</v>
      </c>
      <c r="AB4" s="53">
        <v>11</v>
      </c>
      <c r="AC4" s="53"/>
      <c r="AD4" s="53"/>
      <c r="AE4" s="53"/>
      <c r="AF4" s="52"/>
    </row>
    <row r="5" spans="1:32" x14ac:dyDescent="0.25">
      <c r="A5" s="61" t="s">
        <v>75</v>
      </c>
      <c r="B5" s="50" t="s">
        <v>110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>
        <v>1</v>
      </c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/>
    </row>
    <row r="6" spans="1:32" x14ac:dyDescent="0.25">
      <c r="A6" s="48" t="s">
        <v>82</v>
      </c>
      <c r="B6" s="50" t="s">
        <v>31</v>
      </c>
      <c r="C6" s="53"/>
      <c r="D6" s="53">
        <v>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>
        <v>2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2"/>
    </row>
    <row r="7" spans="1:32" x14ac:dyDescent="0.25">
      <c r="A7" s="48" t="s">
        <v>83</v>
      </c>
      <c r="B7" s="50" t="s">
        <v>110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</row>
    <row r="8" spans="1:32" x14ac:dyDescent="0.25">
      <c r="A8" s="62" t="s">
        <v>79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2"/>
    </row>
    <row r="9" spans="1:32" x14ac:dyDescent="0.25">
      <c r="A9" s="48" t="s">
        <v>111</v>
      </c>
      <c r="B9" s="50" t="s">
        <v>31</v>
      </c>
      <c r="C9" s="51"/>
      <c r="D9" s="51">
        <v>1</v>
      </c>
      <c r="E9" s="51">
        <v>500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2"/>
    </row>
    <row r="10" spans="1:32" x14ac:dyDescent="0.25">
      <c r="A10" s="48" t="s">
        <v>112</v>
      </c>
      <c r="B10" s="50" t="s">
        <v>31</v>
      </c>
      <c r="C10" s="51"/>
      <c r="D10" s="51"/>
      <c r="E10" s="51">
        <v>4</v>
      </c>
      <c r="F10" s="51"/>
      <c r="G10" s="51">
        <v>1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</row>
    <row r="11" spans="1:32" x14ac:dyDescent="0.25">
      <c r="A11" s="48" t="s">
        <v>113</v>
      </c>
      <c r="B11" s="50" t="s">
        <v>31</v>
      </c>
      <c r="C11" s="51">
        <v>4</v>
      </c>
      <c r="D11" s="51"/>
      <c r="E11" s="51">
        <v>50</v>
      </c>
      <c r="F11" s="51"/>
      <c r="G11" s="51"/>
      <c r="H11" s="51"/>
      <c r="I11" s="51"/>
      <c r="J11" s="51"/>
      <c r="K11" s="51"/>
      <c r="L11" s="51"/>
      <c r="M11" s="51">
        <v>1</v>
      </c>
      <c r="N11" s="51">
        <v>1</v>
      </c>
      <c r="O11" s="51"/>
      <c r="P11" s="51"/>
      <c r="Q11" s="51"/>
      <c r="R11" s="51"/>
      <c r="S11" s="51"/>
      <c r="T11" s="51">
        <v>2</v>
      </c>
      <c r="U11" s="51">
        <v>2</v>
      </c>
      <c r="V11" s="51">
        <v>1</v>
      </c>
      <c r="W11" s="51"/>
      <c r="X11" s="51"/>
      <c r="Y11" s="51"/>
      <c r="Z11" s="51"/>
      <c r="AA11" s="51"/>
      <c r="AB11" s="51"/>
      <c r="AC11" s="51"/>
      <c r="AD11" s="51"/>
      <c r="AE11" s="51"/>
      <c r="AF11" s="52"/>
    </row>
    <row r="12" spans="1:32" x14ac:dyDescent="0.25">
      <c r="A12" s="48" t="s">
        <v>114</v>
      </c>
      <c r="B12" s="50" t="s">
        <v>31</v>
      </c>
      <c r="C12" s="51">
        <v>10</v>
      </c>
      <c r="D12" s="51"/>
      <c r="E12" s="51">
        <v>250</v>
      </c>
      <c r="F12" s="51"/>
      <c r="G12" s="51"/>
      <c r="H12" s="51"/>
      <c r="I12" s="51"/>
      <c r="J12" s="51"/>
      <c r="K12" s="51"/>
      <c r="L12" s="51"/>
      <c r="M12" s="51">
        <v>1</v>
      </c>
      <c r="N12" s="51">
        <v>1</v>
      </c>
      <c r="O12" s="51"/>
      <c r="P12" s="51"/>
      <c r="Q12" s="51"/>
      <c r="R12" s="51"/>
      <c r="S12" s="51"/>
      <c r="T12" s="51">
        <v>2</v>
      </c>
      <c r="U12" s="51">
        <v>2</v>
      </c>
      <c r="V12" s="51">
        <v>1</v>
      </c>
      <c r="W12" s="51">
        <v>2</v>
      </c>
      <c r="X12" s="51"/>
      <c r="Y12" s="51"/>
      <c r="Z12" s="51"/>
      <c r="AA12" s="51"/>
      <c r="AB12" s="51"/>
      <c r="AC12" s="51"/>
      <c r="AD12" s="51"/>
      <c r="AE12" s="51"/>
      <c r="AF12" s="52"/>
    </row>
    <row r="13" spans="1:32" x14ac:dyDescent="0.25">
      <c r="A13" s="48" t="s">
        <v>115</v>
      </c>
      <c r="B13" s="50" t="s">
        <v>110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</row>
    <row r="14" spans="1:32" x14ac:dyDescent="0.25">
      <c r="A14" s="48" t="s">
        <v>24</v>
      </c>
      <c r="B14" s="50" t="s">
        <v>31</v>
      </c>
      <c r="C14" s="51"/>
      <c r="D14" s="51"/>
      <c r="E14" s="51"/>
      <c r="F14" s="51"/>
      <c r="G14" s="51"/>
      <c r="H14" s="51">
        <v>2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2"/>
    </row>
    <row r="15" spans="1:32" x14ac:dyDescent="0.25">
      <c r="A15" s="48" t="s">
        <v>116</v>
      </c>
      <c r="B15" s="50" t="s">
        <v>31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>
        <v>1</v>
      </c>
      <c r="N15" s="51"/>
      <c r="O15" s="51"/>
      <c r="P15" s="51"/>
      <c r="Q15" s="51"/>
      <c r="R15" s="51"/>
      <c r="S15" s="51"/>
      <c r="T15" s="51">
        <v>2</v>
      </c>
      <c r="U15" s="51">
        <v>1</v>
      </c>
      <c r="V15" s="51"/>
      <c r="W15" s="51"/>
      <c r="X15" s="51">
        <v>2</v>
      </c>
      <c r="Y15" s="51"/>
      <c r="Z15" s="51">
        <v>10</v>
      </c>
      <c r="AA15" s="51">
        <v>1</v>
      </c>
      <c r="AB15" s="51"/>
      <c r="AC15" s="51"/>
      <c r="AD15" s="51"/>
      <c r="AE15" s="51"/>
      <c r="AF15" s="52"/>
    </row>
    <row r="16" spans="1:32" x14ac:dyDescent="0.25">
      <c r="A16" s="48" t="s">
        <v>6</v>
      </c>
      <c r="B16" s="50" t="s">
        <v>31</v>
      </c>
      <c r="C16" s="51">
        <v>40</v>
      </c>
      <c r="D16" s="51"/>
      <c r="E16" s="51">
        <v>300</v>
      </c>
      <c r="F16" s="51"/>
      <c r="G16" s="51"/>
      <c r="H16" s="51"/>
      <c r="I16" s="51"/>
      <c r="J16" s="51">
        <v>1</v>
      </c>
      <c r="K16" s="51"/>
      <c r="L16" s="51">
        <v>1</v>
      </c>
      <c r="M16" s="51"/>
      <c r="N16" s="51">
        <v>1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2" t="s">
        <v>18</v>
      </c>
    </row>
    <row r="17" spans="1:32" x14ac:dyDescent="0.25">
      <c r="A17" s="48" t="s">
        <v>221</v>
      </c>
      <c r="B17" s="50" t="s">
        <v>31</v>
      </c>
      <c r="C17" s="51"/>
      <c r="D17" s="51"/>
      <c r="E17" s="51"/>
      <c r="F17" s="51"/>
      <c r="G17" s="51"/>
      <c r="H17" s="51"/>
      <c r="I17" s="51"/>
      <c r="J17" s="51">
        <v>3</v>
      </c>
      <c r="K17" s="51">
        <v>1</v>
      </c>
      <c r="L17" s="51">
        <v>1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 t="s">
        <v>18</v>
      </c>
    </row>
    <row r="18" spans="1:32" x14ac:dyDescent="0.25">
      <c r="A18" s="48" t="s">
        <v>5</v>
      </c>
      <c r="B18" s="50" t="s">
        <v>31</v>
      </c>
      <c r="C18" s="51"/>
      <c r="D18" s="51"/>
      <c r="E18" s="51"/>
      <c r="F18" s="51"/>
      <c r="G18" s="51"/>
      <c r="H18" s="51"/>
      <c r="I18" s="51"/>
      <c r="J18" s="51">
        <v>3</v>
      </c>
      <c r="K18" s="51">
        <v>1</v>
      </c>
      <c r="L18" s="51">
        <v>1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2" t="s">
        <v>18</v>
      </c>
    </row>
    <row r="19" spans="1:32" x14ac:dyDescent="0.25">
      <c r="A19" s="48" t="s">
        <v>74</v>
      </c>
      <c r="B19" s="50" t="s">
        <v>31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 t="s">
        <v>18</v>
      </c>
      <c r="AD19" s="53" t="s">
        <v>18</v>
      </c>
      <c r="AE19" s="53" t="s">
        <v>18</v>
      </c>
      <c r="AF19" s="52"/>
    </row>
    <row r="20" spans="1:32" x14ac:dyDescent="0.25">
      <c r="A20" s="48" t="s">
        <v>117</v>
      </c>
      <c r="B20" s="50" t="s">
        <v>31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 t="s">
        <v>18</v>
      </c>
      <c r="AD20" s="53" t="s">
        <v>18</v>
      </c>
      <c r="AE20" s="53"/>
      <c r="AF20" s="52"/>
    </row>
    <row r="21" spans="1:32" x14ac:dyDescent="0.25">
      <c r="A21" s="48" t="s">
        <v>118</v>
      </c>
      <c r="B21" s="50" t="s">
        <v>110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2"/>
    </row>
    <row r="22" spans="1:32" x14ac:dyDescent="0.25">
      <c r="A22" s="48" t="s">
        <v>119</v>
      </c>
      <c r="B22" s="50" t="s">
        <v>110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2"/>
    </row>
    <row r="23" spans="1:32" x14ac:dyDescent="0.25">
      <c r="A23" s="48" t="s">
        <v>36</v>
      </c>
      <c r="B23" s="50" t="s">
        <v>110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2"/>
    </row>
    <row r="24" spans="1:32" x14ac:dyDescent="0.25">
      <c r="A24" s="62" t="s">
        <v>125</v>
      </c>
      <c r="B24" s="50" t="s">
        <v>110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2"/>
    </row>
    <row r="25" spans="1:32" x14ac:dyDescent="0.25">
      <c r="A25" s="48" t="s">
        <v>73</v>
      </c>
      <c r="B25" s="50" t="s">
        <v>110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</row>
    <row r="26" spans="1:32" x14ac:dyDescent="0.25">
      <c r="A26" s="48" t="s">
        <v>3</v>
      </c>
      <c r="B26" s="50" t="s">
        <v>31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2" t="s">
        <v>18</v>
      </c>
    </row>
    <row r="27" spans="1:32" x14ac:dyDescent="0.25">
      <c r="A27" s="48" t="s">
        <v>19</v>
      </c>
      <c r="B27" s="50" t="s">
        <v>31</v>
      </c>
      <c r="C27" s="51"/>
      <c r="D27" s="51"/>
      <c r="E27" s="51"/>
      <c r="F27" s="51">
        <v>1</v>
      </c>
      <c r="G27" s="51">
        <v>2</v>
      </c>
      <c r="H27" s="51"/>
      <c r="I27" s="51" t="s">
        <v>18</v>
      </c>
      <c r="J27" s="51"/>
      <c r="K27" s="51"/>
      <c r="L27" s="51"/>
      <c r="M27" s="51"/>
      <c r="N27" s="51"/>
      <c r="O27" s="51">
        <v>3</v>
      </c>
      <c r="P27" s="51"/>
      <c r="Q27" s="51">
        <v>3</v>
      </c>
      <c r="R27" s="51">
        <v>1</v>
      </c>
      <c r="S27" s="51">
        <v>3</v>
      </c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</row>
    <row r="28" spans="1:32" x14ac:dyDescent="0.25">
      <c r="A28" s="48" t="s">
        <v>227</v>
      </c>
      <c r="B28" s="50" t="s">
        <v>31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 t="s">
        <v>18</v>
      </c>
      <c r="AD28" s="51" t="s">
        <v>18</v>
      </c>
      <c r="AE28" s="51" t="s">
        <v>18</v>
      </c>
      <c r="AF28" s="52"/>
    </row>
    <row r="29" spans="1:32" x14ac:dyDescent="0.25">
      <c r="A29" s="48" t="s">
        <v>223</v>
      </c>
      <c r="B29" s="50" t="s">
        <v>31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 t="s">
        <v>18</v>
      </c>
      <c r="AD29" s="53" t="s">
        <v>18</v>
      </c>
      <c r="AE29" s="53" t="s">
        <v>18</v>
      </c>
      <c r="AF29" s="52"/>
    </row>
    <row r="30" spans="1:32" x14ac:dyDescent="0.25">
      <c r="A30" s="48" t="s">
        <v>226</v>
      </c>
      <c r="B30" s="50" t="s">
        <v>31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 t="s">
        <v>18</v>
      </c>
      <c r="AD30" s="53" t="s">
        <v>18</v>
      </c>
      <c r="AE30" s="53" t="s">
        <v>18</v>
      </c>
      <c r="AF30" s="52"/>
    </row>
    <row r="31" spans="1:32" x14ac:dyDescent="0.25">
      <c r="A31" s="48" t="s">
        <v>224</v>
      </c>
      <c r="B31" s="50" t="s">
        <v>31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 t="s">
        <v>18</v>
      </c>
      <c r="AD31" s="53" t="s">
        <v>18</v>
      </c>
      <c r="AE31" s="53" t="s">
        <v>18</v>
      </c>
      <c r="AF31" s="52"/>
    </row>
    <row r="32" spans="1:32" x14ac:dyDescent="0.25">
      <c r="A32" s="48" t="s">
        <v>225</v>
      </c>
      <c r="B32" s="50" t="s">
        <v>31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 t="s">
        <v>18</v>
      </c>
      <c r="AD32" s="53" t="s">
        <v>18</v>
      </c>
      <c r="AE32" s="53" t="s">
        <v>18</v>
      </c>
      <c r="AF32" s="52"/>
    </row>
    <row r="33" spans="1:32" x14ac:dyDescent="0.25">
      <c r="A33" s="48" t="s">
        <v>89</v>
      </c>
      <c r="B33" s="50" t="s">
        <v>31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 t="s">
        <v>18</v>
      </c>
      <c r="AD33" s="53" t="s">
        <v>18</v>
      </c>
      <c r="AE33" s="53"/>
      <c r="AF33" s="52"/>
    </row>
    <row r="34" spans="1:32" x14ac:dyDescent="0.25">
      <c r="A34" s="48" t="s">
        <v>86</v>
      </c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2"/>
    </row>
    <row r="35" spans="1:32" x14ac:dyDescent="0.25">
      <c r="A35" s="48" t="s">
        <v>70</v>
      </c>
      <c r="B35" s="50" t="s">
        <v>110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2"/>
    </row>
    <row r="36" spans="1:32" x14ac:dyDescent="0.25">
      <c r="A36" s="48" t="s">
        <v>120</v>
      </c>
      <c r="B36" s="50" t="s">
        <v>110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2"/>
    </row>
    <row r="37" spans="1:32" x14ac:dyDescent="0.25">
      <c r="A37" s="48" t="s">
        <v>72</v>
      </c>
      <c r="B37" s="50" t="s">
        <v>110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2"/>
    </row>
    <row r="38" spans="1:32" x14ac:dyDescent="0.25">
      <c r="A38" s="48" t="s">
        <v>71</v>
      </c>
      <c r="B38" s="50" t="s">
        <v>110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2"/>
    </row>
    <row r="39" spans="1:32" x14ac:dyDescent="0.25">
      <c r="A39" s="48" t="s">
        <v>121</v>
      </c>
      <c r="B39" s="50" t="s">
        <v>110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2"/>
    </row>
    <row r="40" spans="1:32" x14ac:dyDescent="0.25">
      <c r="A40" s="48" t="s">
        <v>13</v>
      </c>
      <c r="B40" s="50" t="s">
        <v>110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2"/>
    </row>
    <row r="41" spans="1:32" x14ac:dyDescent="0.25">
      <c r="A41" s="48" t="s">
        <v>11</v>
      </c>
      <c r="B41" s="50" t="s">
        <v>110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2"/>
    </row>
    <row r="42" spans="1:32" x14ac:dyDescent="0.25">
      <c r="A42" s="48" t="s">
        <v>12</v>
      </c>
      <c r="B42" s="50" t="s">
        <v>110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2"/>
    </row>
    <row r="43" spans="1:32" x14ac:dyDescent="0.25">
      <c r="A43" s="48" t="s">
        <v>101</v>
      </c>
      <c r="B43" s="50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2"/>
    </row>
    <row r="44" spans="1:32" x14ac:dyDescent="0.25">
      <c r="A44" s="48" t="s">
        <v>14</v>
      </c>
      <c r="B44" s="50" t="s">
        <v>31</v>
      </c>
      <c r="C44" s="53"/>
      <c r="D44" s="53">
        <v>1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2"/>
    </row>
    <row r="45" spans="1:32" x14ac:dyDescent="0.25">
      <c r="A45" s="61" t="s">
        <v>102</v>
      </c>
      <c r="B45" s="50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2"/>
    </row>
    <row r="46" spans="1:32" x14ac:dyDescent="0.25">
      <c r="A46" s="48" t="s">
        <v>2</v>
      </c>
      <c r="B46" s="50" t="s">
        <v>110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2"/>
    </row>
    <row r="47" spans="1:32" x14ac:dyDescent="0.25">
      <c r="A47" s="62" t="s">
        <v>93</v>
      </c>
      <c r="B47" s="50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2"/>
    </row>
    <row r="48" spans="1:32" x14ac:dyDescent="0.25">
      <c r="A48" s="48"/>
      <c r="B48" s="50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2"/>
    </row>
    <row r="49" spans="1:32" x14ac:dyDescent="0.25">
      <c r="A49" s="4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4"/>
    </row>
    <row r="50" spans="1:32" x14ac:dyDescent="0.25">
      <c r="A50" s="48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4"/>
    </row>
    <row r="51" spans="1:32" x14ac:dyDescent="0.25">
      <c r="A51" s="48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4"/>
    </row>
    <row r="52" spans="1:32" x14ac:dyDescent="0.25">
      <c r="A52" s="48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4"/>
    </row>
    <row r="53" spans="1:32" x14ac:dyDescent="0.25">
      <c r="A53" s="48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4"/>
    </row>
    <row r="54" spans="1:32" x14ac:dyDescent="0.25">
      <c r="A54" s="48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4"/>
    </row>
    <row r="55" spans="1:32" ht="13.8" thickBot="1" x14ac:dyDescent="0.3">
      <c r="A55" s="49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6"/>
    </row>
  </sheetData>
  <conditionalFormatting sqref="A4:AF4 B5:AF5 A7:AF7 B8:AF8 B24:AF24 A9:AF23 A29:AF32 B28:AF28 A35:AF42 B33:AF34 B45:AF45 A48:AF55 B47:AF47 A44:AF44 B43:AF43 A25:AF27 A46:AF46">
    <cfRule type="expression" dxfId="16" priority="26">
      <formula>IF($B4="Oui",1,0)</formula>
    </cfRule>
  </conditionalFormatting>
  <conditionalFormatting sqref="C17:AF17">
    <cfRule type="expression" dxfId="15" priority="23">
      <formula>IF($B17="Oui",1,0)</formula>
    </cfRule>
  </conditionalFormatting>
  <conditionalFormatting sqref="C16:AF16">
    <cfRule type="expression" dxfId="14" priority="24">
      <formula>IF($B16="Oui",1,0)</formula>
    </cfRule>
  </conditionalFormatting>
  <conditionalFormatting sqref="C18:AF18">
    <cfRule type="expression" dxfId="13" priority="22">
      <formula>IF($B18="Oui",1,0)</formula>
    </cfRule>
  </conditionalFormatting>
  <conditionalFormatting sqref="C5:AA5 AF5">
    <cfRule type="expression" dxfId="12" priority="21">
      <formula>IF($B5="Oui",1,0)</formula>
    </cfRule>
  </conditionalFormatting>
  <conditionalFormatting sqref="AB5:AE5">
    <cfRule type="expression" dxfId="11" priority="20">
      <formula>IF($B5="Oui",1,0)</formula>
    </cfRule>
  </conditionalFormatting>
  <conditionalFormatting sqref="A3">
    <cfRule type="expression" dxfId="10" priority="15">
      <formula>IF($C3="Oui",1,0)</formula>
    </cfRule>
  </conditionalFormatting>
  <conditionalFormatting sqref="A5">
    <cfRule type="expression" dxfId="9" priority="14">
      <formula>IF($C5="Oui",1,0)</formula>
    </cfRule>
  </conditionalFormatting>
  <conditionalFormatting sqref="A8">
    <cfRule type="expression" dxfId="8" priority="11">
      <formula>IF($C8="Oui",1,0)</formula>
    </cfRule>
  </conditionalFormatting>
  <conditionalFormatting sqref="A24">
    <cfRule type="expression" dxfId="7" priority="10">
      <formula>IF($C24="Oui",1,0)</formula>
    </cfRule>
  </conditionalFormatting>
  <conditionalFormatting sqref="A33">
    <cfRule type="expression" dxfId="6" priority="7">
      <formula>IF($B33="Oui",1,0)</formula>
    </cfRule>
  </conditionalFormatting>
  <conditionalFormatting sqref="A28">
    <cfRule type="expression" dxfId="5" priority="6">
      <formula>IF($B28="Oui",1,0)</formula>
    </cfRule>
  </conditionalFormatting>
  <conditionalFormatting sqref="A34">
    <cfRule type="expression" dxfId="4" priority="5">
      <formula>IF($C34="Oui",1,0)</formula>
    </cfRule>
  </conditionalFormatting>
  <conditionalFormatting sqref="A45">
    <cfRule type="expression" dxfId="3" priority="4">
      <formula>IF($C45="Oui",1,0)</formula>
    </cfRule>
  </conditionalFormatting>
  <conditionalFormatting sqref="A47">
    <cfRule type="expression" dxfId="2" priority="3">
      <formula>IF($C47="Oui",1,0)</formula>
    </cfRule>
  </conditionalFormatting>
  <conditionalFormatting sqref="A43">
    <cfRule type="expression" dxfId="1" priority="2">
      <formula>IF($C43="Oui",1,0)</formula>
    </cfRule>
  </conditionalFormatting>
  <conditionalFormatting sqref="A6:AF6">
    <cfRule type="expression" dxfId="0" priority="1">
      <formula>IF($B6="Oui",1,0)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planning vendredi</vt:lpstr>
      <vt:lpstr>planning samedi</vt:lpstr>
      <vt:lpstr>planning dimanche</vt:lpstr>
      <vt:lpstr>planning lundi</vt:lpstr>
      <vt:lpstr>tâches à répartir sur planning</vt:lpstr>
      <vt:lpstr>Liste des tâches</vt:lpstr>
      <vt:lpstr>Matériel nécessaire</vt:lpstr>
      <vt:lpstr>'planning dimanche'!Zone_d_impression</vt:lpstr>
      <vt:lpstr>'planning samedi'!Zone_d_impression</vt:lpstr>
    </vt:vector>
  </TitlesOfParts>
  <Company>Lafarge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Jeanneret Mathieu</dc:creator>
  <cp:lastModifiedBy>JEANNERET Mathieu</cp:lastModifiedBy>
  <cp:lastPrinted>2018-09-14T13:37:42Z</cp:lastPrinted>
  <dcterms:created xsi:type="dcterms:W3CDTF">2009-09-09T12:27:03Z</dcterms:created>
  <dcterms:modified xsi:type="dcterms:W3CDTF">2018-09-14T13:56:06Z</dcterms:modified>
</cp:coreProperties>
</file>